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2006506\Desktop\"/>
    </mc:Choice>
  </mc:AlternateContent>
  <bookViews>
    <workbookView xWindow="-120" yWindow="-120" windowWidth="20730" windowHeight="11160" activeTab="1"/>
  </bookViews>
  <sheets>
    <sheet name="様式4 (第9期) " sheetId="26" r:id="rId1"/>
    <sheet name="様式5 (第9期)" sheetId="27" r:id="rId2"/>
    <sheet name="様式8・チェックリスト (第9期)" sheetId="28" r:id="rId3"/>
    <sheet name="様式4 (第10期)" sheetId="29" r:id="rId4"/>
    <sheet name="様式5 (第10期)" sheetId="30" r:id="rId5"/>
    <sheet name="様式8・チェックリスト (第10期)" sheetId="31" r:id="rId6"/>
    <sheet name="様式4 (第11期)" sheetId="32" r:id="rId7"/>
    <sheet name="様式5 (第11期)" sheetId="33" r:id="rId8"/>
    <sheet name="様式8・チェックリスト (第11期)" sheetId="34" r:id="rId9"/>
  </sheets>
  <definedNames>
    <definedName name="_xlnm._FilterDatabase" localSheetId="3" hidden="1">'様式4 (第10期)'!$A$8:$O$47</definedName>
    <definedName name="_xlnm._FilterDatabase" localSheetId="6" hidden="1">'様式4 (第11期)'!$A$8:$O$47</definedName>
    <definedName name="_xlnm._FilterDatabase" localSheetId="0" hidden="1">'様式4 (第9期) '!$A$8:$O$47</definedName>
    <definedName name="_xlnm._FilterDatabase" localSheetId="4" hidden="1">'様式5 (第10期)'!#REF!</definedName>
    <definedName name="_xlnm._FilterDatabase" localSheetId="7" hidden="1">'様式5 (第11期)'!#REF!</definedName>
    <definedName name="_xlnm._FilterDatabase" localSheetId="1" hidden="1">'様式5 (第9期)'!#REF!</definedName>
    <definedName name="_xlnm._FilterDatabase" localSheetId="5" hidden="1">'様式8・チェックリスト (第10期)'!#REF!</definedName>
    <definedName name="_xlnm._FilterDatabase" localSheetId="8" hidden="1">'様式8・チェックリスト (第11期)'!#REF!</definedName>
    <definedName name="_xlnm._FilterDatabase" localSheetId="2" hidden="1">'様式8・チェックリスト (第9期)'!#REF!</definedName>
    <definedName name="_xlnm.Print_Area" localSheetId="3">'様式4 (第10期)'!$A$1:$O$115</definedName>
    <definedName name="_xlnm.Print_Area" localSheetId="6">'様式4 (第11期)'!$A$1:$O$110</definedName>
    <definedName name="_xlnm.Print_Area" localSheetId="0">'様式4 (第9期) '!$A$1:$O$115</definedName>
    <definedName name="_xlnm.Print_Area" localSheetId="4">'様式5 (第10期)'!$A$1:$AP$49</definedName>
    <definedName name="_xlnm.Print_Area" localSheetId="7">'様式5 (第11期)'!$A$1:$AP$48</definedName>
    <definedName name="_xlnm.Print_Area" localSheetId="1">'様式5 (第9期)'!$A$1:$AP$49</definedName>
    <definedName name="_xlnm.Print_Area" localSheetId="5">'様式8・チェックリスト (第10期)'!$A$1:$AP$57</definedName>
    <definedName name="_xlnm.Print_Area" localSheetId="8">'様式8・チェックリスト (第11期)'!$A$1:$AP$57</definedName>
    <definedName name="_xlnm.Print_Area" localSheetId="2">'様式8・チェックリスト (第9期)'!$A$1:$AP$57</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1" i="32" l="1"/>
  <c r="J16" i="32"/>
  <c r="J21" i="26"/>
  <c r="J16" i="26"/>
  <c r="J21" i="29"/>
  <c r="J16" i="29"/>
  <c r="L46" i="32"/>
  <c r="K46" i="32"/>
  <c r="J46" i="32"/>
  <c r="B54" i="32" l="1"/>
  <c r="P47" i="32"/>
  <c r="P46" i="32"/>
  <c r="P45" i="32"/>
  <c r="I45" i="32"/>
  <c r="H45" i="32"/>
  <c r="G45" i="32"/>
  <c r="F45" i="32"/>
  <c r="E45" i="32"/>
  <c r="D45" i="32"/>
  <c r="C45" i="32"/>
  <c r="P42" i="32"/>
  <c r="L41" i="32"/>
  <c r="J41" i="32"/>
  <c r="P40" i="32"/>
  <c r="I40" i="32"/>
  <c r="H40" i="32"/>
  <c r="G40" i="32"/>
  <c r="F40" i="32"/>
  <c r="E40" i="32"/>
  <c r="D40" i="32"/>
  <c r="C40" i="32"/>
  <c r="P37" i="32"/>
  <c r="L36" i="32"/>
  <c r="J36" i="32"/>
  <c r="G39" i="33" s="1"/>
  <c r="P35" i="32"/>
  <c r="I35" i="32"/>
  <c r="H35" i="32"/>
  <c r="G35" i="32"/>
  <c r="F35" i="32"/>
  <c r="E35" i="32"/>
  <c r="D35" i="32"/>
  <c r="C35" i="32"/>
  <c r="P32" i="32"/>
  <c r="L31" i="32"/>
  <c r="J31" i="32"/>
  <c r="P30" i="32"/>
  <c r="I30" i="32"/>
  <c r="H30" i="32"/>
  <c r="G30" i="32"/>
  <c r="F30" i="32"/>
  <c r="E30" i="32"/>
  <c r="D30" i="32"/>
  <c r="C30" i="32"/>
  <c r="P27" i="32"/>
  <c r="L26" i="32"/>
  <c r="J26" i="32"/>
  <c r="G37" i="33" s="1"/>
  <c r="P25" i="32"/>
  <c r="I25" i="32"/>
  <c r="H25" i="32"/>
  <c r="G25" i="32"/>
  <c r="F25" i="32"/>
  <c r="E25" i="32"/>
  <c r="D25" i="32"/>
  <c r="C25" i="32"/>
  <c r="P22" i="32"/>
  <c r="L21" i="32"/>
  <c r="P20" i="32"/>
  <c r="I20" i="32"/>
  <c r="H20" i="32"/>
  <c r="G20" i="32"/>
  <c r="F20" i="32"/>
  <c r="E20" i="32"/>
  <c r="D20" i="32"/>
  <c r="C20" i="32"/>
  <c r="P17" i="32"/>
  <c r="L16" i="32"/>
  <c r="G35" i="33"/>
  <c r="P15" i="32"/>
  <c r="I15" i="32"/>
  <c r="H15" i="32"/>
  <c r="G15" i="32"/>
  <c r="F15" i="32"/>
  <c r="E15" i="32"/>
  <c r="D15" i="32"/>
  <c r="C15" i="32"/>
  <c r="P12" i="32"/>
  <c r="L11" i="32"/>
  <c r="J11" i="32"/>
  <c r="G34" i="33" s="1"/>
  <c r="P10" i="32"/>
  <c r="I10" i="32"/>
  <c r="H10" i="32"/>
  <c r="G10" i="32"/>
  <c r="F10" i="32"/>
  <c r="E10" i="32"/>
  <c r="D10" i="32"/>
  <c r="C10" i="32"/>
  <c r="D8" i="32"/>
  <c r="E8" i="32" s="1"/>
  <c r="F8" i="32" s="1"/>
  <c r="G8" i="32" s="1"/>
  <c r="H8" i="32" s="1"/>
  <c r="I8" i="32" s="1"/>
  <c r="C13" i="32" s="1"/>
  <c r="D13" i="32" s="1"/>
  <c r="E13" i="32" s="1"/>
  <c r="F13" i="32" s="1"/>
  <c r="G13" i="32" s="1"/>
  <c r="H13" i="32" s="1"/>
  <c r="I13" i="32" s="1"/>
  <c r="C18" i="32" s="1"/>
  <c r="D18" i="32" s="1"/>
  <c r="E18" i="32" s="1"/>
  <c r="F18" i="32" s="1"/>
  <c r="G18" i="32" s="1"/>
  <c r="H18" i="32" s="1"/>
  <c r="I18" i="32" s="1"/>
  <c r="C23" i="32" s="1"/>
  <c r="D23" i="32" s="1"/>
  <c r="E23" i="32" s="1"/>
  <c r="F23" i="32" s="1"/>
  <c r="G23" i="32" s="1"/>
  <c r="H23" i="32" s="1"/>
  <c r="I23" i="32" s="1"/>
  <c r="C28" i="32" s="1"/>
  <c r="D28" i="32" s="1"/>
  <c r="E28" i="32" s="1"/>
  <c r="F28" i="32" s="1"/>
  <c r="G28" i="32" s="1"/>
  <c r="H28" i="32" s="1"/>
  <c r="I28" i="32" s="1"/>
  <c r="C33" i="32" s="1"/>
  <c r="D33" i="32" s="1"/>
  <c r="E33" i="32" s="1"/>
  <c r="F33" i="32" s="1"/>
  <c r="G33" i="32" s="1"/>
  <c r="H33" i="32" s="1"/>
  <c r="I33" i="32" s="1"/>
  <c r="C38" i="32" s="1"/>
  <c r="D38" i="32" s="1"/>
  <c r="E38" i="32" s="1"/>
  <c r="F38" i="32" s="1"/>
  <c r="G38" i="32" s="1"/>
  <c r="H38" i="32" s="1"/>
  <c r="I38" i="32" s="1"/>
  <c r="C43" i="32" s="1"/>
  <c r="D43" i="32" s="1"/>
  <c r="E43" i="32" s="1"/>
  <c r="F43" i="32" s="1"/>
  <c r="G43" i="32" s="1"/>
  <c r="H43" i="32" s="1"/>
  <c r="J51" i="32" l="1"/>
  <c r="K36" i="32"/>
  <c r="P36" i="32" s="1"/>
  <c r="K16" i="32"/>
  <c r="P16" i="32" s="1"/>
  <c r="K26" i="32"/>
  <c r="P26" i="32" s="1"/>
  <c r="G41" i="33"/>
  <c r="G38" i="33"/>
  <c r="K11" i="32"/>
  <c r="K21" i="32"/>
  <c r="P21" i="32" s="1"/>
  <c r="K31" i="32"/>
  <c r="P31" i="32" s="1"/>
  <c r="K41" i="32"/>
  <c r="P41" i="32" s="1"/>
  <c r="G36" i="33"/>
  <c r="G40" i="33"/>
  <c r="B59" i="29"/>
  <c r="L51" i="29"/>
  <c r="J51" i="29"/>
  <c r="G42" i="30" s="1"/>
  <c r="I50" i="29"/>
  <c r="H50" i="29"/>
  <c r="G50" i="29"/>
  <c r="F50" i="29"/>
  <c r="E50" i="29"/>
  <c r="D50" i="29"/>
  <c r="C50" i="29"/>
  <c r="P47" i="29"/>
  <c r="L46" i="29"/>
  <c r="J46" i="29"/>
  <c r="G41" i="30" s="1"/>
  <c r="P45" i="29"/>
  <c r="I45" i="29"/>
  <c r="H45" i="29"/>
  <c r="G45" i="29"/>
  <c r="F45" i="29"/>
  <c r="E45" i="29"/>
  <c r="D45" i="29"/>
  <c r="C45" i="29"/>
  <c r="P42" i="29"/>
  <c r="L41" i="29"/>
  <c r="J41" i="29"/>
  <c r="P40" i="29"/>
  <c r="I40" i="29"/>
  <c r="H40" i="29"/>
  <c r="G40" i="29"/>
  <c r="F40" i="29"/>
  <c r="E40" i="29"/>
  <c r="D40" i="29"/>
  <c r="C40" i="29"/>
  <c r="P37" i="29"/>
  <c r="L36" i="29"/>
  <c r="J36" i="29"/>
  <c r="K36" i="29" s="1"/>
  <c r="P36" i="29" s="1"/>
  <c r="P35" i="29"/>
  <c r="I35" i="29"/>
  <c r="H35" i="29"/>
  <c r="G35" i="29"/>
  <c r="F35" i="29"/>
  <c r="E35" i="29"/>
  <c r="D35" i="29"/>
  <c r="C35" i="29"/>
  <c r="P32" i="29"/>
  <c r="L31" i="29"/>
  <c r="J31" i="29"/>
  <c r="P30" i="29"/>
  <c r="I30" i="29"/>
  <c r="H30" i="29"/>
  <c r="G30" i="29"/>
  <c r="F30" i="29"/>
  <c r="E30" i="29"/>
  <c r="D30" i="29"/>
  <c r="C30" i="29"/>
  <c r="P27" i="29"/>
  <c r="L26" i="29"/>
  <c r="J26" i="29"/>
  <c r="G37" i="30" s="1"/>
  <c r="P25" i="29"/>
  <c r="I25" i="29"/>
  <c r="H25" i="29"/>
  <c r="G25" i="29"/>
  <c r="F25" i="29"/>
  <c r="E25" i="29"/>
  <c r="D25" i="29"/>
  <c r="C25" i="29"/>
  <c r="P22" i="29"/>
  <c r="L21" i="29"/>
  <c r="G36" i="30"/>
  <c r="P20" i="29"/>
  <c r="I20" i="29"/>
  <c r="H20" i="29"/>
  <c r="G20" i="29"/>
  <c r="F20" i="29"/>
  <c r="E20" i="29"/>
  <c r="D20" i="29"/>
  <c r="C20" i="29"/>
  <c r="P17" i="29"/>
  <c r="L16" i="29"/>
  <c r="G35" i="30"/>
  <c r="P15" i="29"/>
  <c r="I15" i="29"/>
  <c r="H15" i="29"/>
  <c r="G15" i="29"/>
  <c r="F15" i="29"/>
  <c r="E15" i="29"/>
  <c r="D15" i="29"/>
  <c r="C15" i="29"/>
  <c r="P12" i="29"/>
  <c r="L11" i="29"/>
  <c r="J11" i="29"/>
  <c r="P10" i="29"/>
  <c r="I10" i="29"/>
  <c r="H10" i="29"/>
  <c r="G10" i="29"/>
  <c r="F10" i="29"/>
  <c r="E10" i="29"/>
  <c r="D10" i="29"/>
  <c r="C10" i="29"/>
  <c r="D8" i="29"/>
  <c r="E8" i="29" s="1"/>
  <c r="F8" i="29" s="1"/>
  <c r="G8" i="29" s="1"/>
  <c r="H8" i="29" s="1"/>
  <c r="I8" i="29" s="1"/>
  <c r="C13" i="29" s="1"/>
  <c r="D13" i="29" s="1"/>
  <c r="E13" i="29" s="1"/>
  <c r="F13" i="29" s="1"/>
  <c r="G13" i="29" s="1"/>
  <c r="H13" i="29" s="1"/>
  <c r="I13" i="29" s="1"/>
  <c r="C18" i="29" s="1"/>
  <c r="D18" i="29" s="1"/>
  <c r="E18" i="29" s="1"/>
  <c r="F18" i="29" s="1"/>
  <c r="G18" i="29" s="1"/>
  <c r="H18" i="29" s="1"/>
  <c r="I18" i="29" s="1"/>
  <c r="C23" i="29" s="1"/>
  <c r="D23" i="29" s="1"/>
  <c r="E23" i="29" s="1"/>
  <c r="F23" i="29" s="1"/>
  <c r="G23" i="29" s="1"/>
  <c r="H23" i="29" s="1"/>
  <c r="I23" i="29" s="1"/>
  <c r="C28" i="29" s="1"/>
  <c r="D28" i="29" s="1"/>
  <c r="E28" i="29" s="1"/>
  <c r="F28" i="29" s="1"/>
  <c r="G28" i="29" s="1"/>
  <c r="H28" i="29" s="1"/>
  <c r="I28" i="29" s="1"/>
  <c r="C33" i="29" s="1"/>
  <c r="D33" i="29" s="1"/>
  <c r="E33" i="29" s="1"/>
  <c r="F33" i="29" s="1"/>
  <c r="G33" i="29" s="1"/>
  <c r="H33" i="29" s="1"/>
  <c r="I33" i="29" s="1"/>
  <c r="C38" i="29" s="1"/>
  <c r="D38" i="29" s="1"/>
  <c r="E38" i="29" s="1"/>
  <c r="F38" i="29" s="1"/>
  <c r="G38" i="29" s="1"/>
  <c r="H38" i="29" s="1"/>
  <c r="I38" i="29" s="1"/>
  <c r="C43" i="29" s="1"/>
  <c r="D43" i="29" s="1"/>
  <c r="E43" i="29" s="1"/>
  <c r="F43" i="29" s="1"/>
  <c r="G43" i="29" s="1"/>
  <c r="H43" i="29" s="1"/>
  <c r="I43" i="29" s="1"/>
  <c r="C48" i="29" s="1"/>
  <c r="D48" i="29" s="1"/>
  <c r="E48" i="29" s="1"/>
  <c r="F48" i="29" s="1"/>
  <c r="G48" i="29" s="1"/>
  <c r="H48" i="29" s="1"/>
  <c r="I48" i="29" s="1"/>
  <c r="G42" i="33" l="1"/>
  <c r="Q26" i="33"/>
  <c r="Q25" i="33"/>
  <c r="Q24" i="33"/>
  <c r="P11" i="32"/>
  <c r="K46" i="29"/>
  <c r="P46" i="29" s="1"/>
  <c r="G39" i="30"/>
  <c r="K26" i="29"/>
  <c r="P26" i="29" s="1"/>
  <c r="K16" i="29"/>
  <c r="P16" i="29" s="1"/>
  <c r="K51" i="29"/>
  <c r="G38" i="30"/>
  <c r="G40" i="30"/>
  <c r="K11" i="29"/>
  <c r="K21" i="29"/>
  <c r="P21" i="29" s="1"/>
  <c r="K31" i="29"/>
  <c r="P31" i="29" s="1"/>
  <c r="K41" i="29"/>
  <c r="P41" i="29" s="1"/>
  <c r="J56" i="29"/>
  <c r="G34" i="30"/>
  <c r="L41" i="33" l="1"/>
  <c r="L40" i="33"/>
  <c r="L39" i="33"/>
  <c r="L38" i="33"/>
  <c r="L37" i="33"/>
  <c r="L36" i="33"/>
  <c r="L35" i="33"/>
  <c r="L34" i="33"/>
  <c r="Q41" i="33"/>
  <c r="Q40" i="33"/>
  <c r="Q39" i="33"/>
  <c r="Q38" i="33"/>
  <c r="Q37" i="33"/>
  <c r="Q36" i="33"/>
  <c r="Q35" i="33"/>
  <c r="Q34" i="33"/>
  <c r="V41" i="33"/>
  <c r="V40" i="33"/>
  <c r="V39" i="33"/>
  <c r="V38" i="33"/>
  <c r="V37" i="33"/>
  <c r="V36" i="33"/>
  <c r="V35" i="33"/>
  <c r="V34" i="33"/>
  <c r="Q26" i="30"/>
  <c r="Q25" i="30"/>
  <c r="Q24" i="30"/>
  <c r="G43" i="30"/>
  <c r="P11" i="29"/>
  <c r="AA35" i="33" l="1"/>
  <c r="AD35" i="33" s="1"/>
  <c r="AI36" i="33"/>
  <c r="AL36" i="33" s="1"/>
  <c r="V42" i="33"/>
  <c r="AI37" i="33"/>
  <c r="AL37" i="33" s="1"/>
  <c r="AA36" i="33"/>
  <c r="AD36" i="33" s="1"/>
  <c r="AI38" i="33"/>
  <c r="AL38" i="33" s="1"/>
  <c r="AA37" i="33"/>
  <c r="AD37" i="33" s="1"/>
  <c r="AI39" i="33"/>
  <c r="AL39" i="33" s="1"/>
  <c r="AA38" i="33"/>
  <c r="AD38" i="33" s="1"/>
  <c r="AI40" i="33"/>
  <c r="AL40" i="33" s="1"/>
  <c r="AA39" i="33"/>
  <c r="AD39" i="33" s="1"/>
  <c r="AI41" i="33"/>
  <c r="AL41" i="33" s="1"/>
  <c r="AA40" i="33"/>
  <c r="AD40" i="33" s="1"/>
  <c r="AI34" i="33"/>
  <c r="Q42" i="33"/>
  <c r="AA41" i="33"/>
  <c r="AD41" i="33" s="1"/>
  <c r="AI35" i="33"/>
  <c r="AL35" i="33" s="1"/>
  <c r="AA34" i="33"/>
  <c r="L42" i="33"/>
  <c r="L40" i="30"/>
  <c r="L34" i="30"/>
  <c r="L39" i="30"/>
  <c r="L36" i="30"/>
  <c r="L41" i="30"/>
  <c r="L38" i="30"/>
  <c r="L37" i="30"/>
  <c r="L42" i="30"/>
  <c r="L35" i="30"/>
  <c r="Q37" i="30"/>
  <c r="Q39" i="30"/>
  <c r="Q40" i="30"/>
  <c r="Q42" i="30"/>
  <c r="Q34" i="30"/>
  <c r="Q36" i="30"/>
  <c r="Q38" i="30"/>
  <c r="Q35" i="30"/>
  <c r="Q41" i="30"/>
  <c r="V42" i="30"/>
  <c r="V34" i="30"/>
  <c r="V35" i="30"/>
  <c r="V40" i="30"/>
  <c r="V39" i="30"/>
  <c r="V36" i="30"/>
  <c r="V41" i="30"/>
  <c r="V38" i="30"/>
  <c r="V37" i="30"/>
  <c r="L51" i="26"/>
  <c r="J51" i="26"/>
  <c r="I50" i="26"/>
  <c r="H50" i="26"/>
  <c r="G50" i="26"/>
  <c r="F50" i="26"/>
  <c r="E50" i="26"/>
  <c r="D50" i="26"/>
  <c r="C50" i="26"/>
  <c r="C48" i="26"/>
  <c r="D48" i="26" s="1"/>
  <c r="E48" i="26" s="1"/>
  <c r="F48" i="26" s="1"/>
  <c r="G48" i="26" s="1"/>
  <c r="H48" i="26" s="1"/>
  <c r="I48" i="26" s="1"/>
  <c r="L46" i="26"/>
  <c r="L41" i="26"/>
  <c r="L36" i="26"/>
  <c r="L31" i="26"/>
  <c r="L26" i="26"/>
  <c r="L21" i="26"/>
  <c r="C25" i="26"/>
  <c r="L16" i="26"/>
  <c r="L11" i="26"/>
  <c r="C10" i="26"/>
  <c r="D10" i="26"/>
  <c r="E10" i="26"/>
  <c r="F10" i="26"/>
  <c r="G10" i="26"/>
  <c r="H10" i="26"/>
  <c r="I10" i="26"/>
  <c r="B59" i="26"/>
  <c r="P47" i="26"/>
  <c r="J46" i="26"/>
  <c r="K46" i="26" s="1"/>
  <c r="P46" i="26" s="1"/>
  <c r="P45" i="26"/>
  <c r="I45" i="26"/>
  <c r="H45" i="26"/>
  <c r="G45" i="26"/>
  <c r="F45" i="26"/>
  <c r="E45" i="26"/>
  <c r="D45" i="26"/>
  <c r="C45" i="26"/>
  <c r="P42" i="26"/>
  <c r="J41" i="26"/>
  <c r="K41" i="26" s="1"/>
  <c r="P41" i="26" s="1"/>
  <c r="P40" i="26"/>
  <c r="I40" i="26"/>
  <c r="H40" i="26"/>
  <c r="G40" i="26"/>
  <c r="F40" i="26"/>
  <c r="E40" i="26"/>
  <c r="D40" i="26"/>
  <c r="C40" i="26"/>
  <c r="P37" i="26"/>
  <c r="J36" i="26"/>
  <c r="P35" i="26"/>
  <c r="I35" i="26"/>
  <c r="H35" i="26"/>
  <c r="G35" i="26"/>
  <c r="F35" i="26"/>
  <c r="E35" i="26"/>
  <c r="D35" i="26"/>
  <c r="C35" i="26"/>
  <c r="P32" i="26"/>
  <c r="J31" i="26"/>
  <c r="G38" i="27" s="1"/>
  <c r="P30" i="26"/>
  <c r="I30" i="26"/>
  <c r="H30" i="26"/>
  <c r="G30" i="26"/>
  <c r="F30" i="26"/>
  <c r="E30" i="26"/>
  <c r="D30" i="26"/>
  <c r="C30" i="26"/>
  <c r="P27" i="26"/>
  <c r="J26" i="26"/>
  <c r="G37" i="27" s="1"/>
  <c r="P25" i="26"/>
  <c r="I25" i="26"/>
  <c r="H25" i="26"/>
  <c r="G25" i="26"/>
  <c r="F25" i="26"/>
  <c r="E25" i="26"/>
  <c r="D25" i="26"/>
  <c r="P22" i="26"/>
  <c r="K21" i="26"/>
  <c r="P20" i="26"/>
  <c r="I20" i="26"/>
  <c r="H20" i="26"/>
  <c r="G20" i="26"/>
  <c r="F20" i="26"/>
  <c r="E20" i="26"/>
  <c r="D20" i="26"/>
  <c r="C20" i="26"/>
  <c r="P17" i="26"/>
  <c r="G35" i="27"/>
  <c r="P15" i="26"/>
  <c r="I15" i="26"/>
  <c r="H15" i="26"/>
  <c r="G15" i="26"/>
  <c r="F15" i="26"/>
  <c r="E15" i="26"/>
  <c r="D15" i="26"/>
  <c r="C15" i="26"/>
  <c r="P12" i="26"/>
  <c r="J11" i="26"/>
  <c r="K11" i="26" s="1"/>
  <c r="P10" i="26"/>
  <c r="D8" i="26"/>
  <c r="E8" i="26" s="1"/>
  <c r="F8" i="26" s="1"/>
  <c r="G8" i="26" s="1"/>
  <c r="H8" i="26" s="1"/>
  <c r="I8" i="26" s="1"/>
  <c r="C13" i="26" s="1"/>
  <c r="D13" i="26" s="1"/>
  <c r="E13" i="26" s="1"/>
  <c r="F13" i="26" s="1"/>
  <c r="G13" i="26" s="1"/>
  <c r="H13" i="26" s="1"/>
  <c r="I13" i="26" s="1"/>
  <c r="C18" i="26" s="1"/>
  <c r="D18" i="26" s="1"/>
  <c r="E18" i="26" s="1"/>
  <c r="F18" i="26" s="1"/>
  <c r="G18" i="26" s="1"/>
  <c r="H18" i="26" s="1"/>
  <c r="I18" i="26" s="1"/>
  <c r="C23" i="26" s="1"/>
  <c r="D23" i="26" s="1"/>
  <c r="E23" i="26" s="1"/>
  <c r="F23" i="26" s="1"/>
  <c r="G23" i="26" s="1"/>
  <c r="H23" i="26" s="1"/>
  <c r="I23" i="26" s="1"/>
  <c r="C28" i="26" s="1"/>
  <c r="D28" i="26" s="1"/>
  <c r="E28" i="26" s="1"/>
  <c r="F28" i="26" s="1"/>
  <c r="G28" i="26" s="1"/>
  <c r="H28" i="26" s="1"/>
  <c r="I28" i="26" s="1"/>
  <c r="C33" i="26" s="1"/>
  <c r="D33" i="26" s="1"/>
  <c r="E33" i="26" s="1"/>
  <c r="F33" i="26" s="1"/>
  <c r="G33" i="26" s="1"/>
  <c r="H33" i="26" s="1"/>
  <c r="I33" i="26" s="1"/>
  <c r="C38" i="26" s="1"/>
  <c r="D38" i="26" s="1"/>
  <c r="E38" i="26" s="1"/>
  <c r="F38" i="26" s="1"/>
  <c r="G38" i="26" s="1"/>
  <c r="H38" i="26" s="1"/>
  <c r="I38" i="26" s="1"/>
  <c r="C43" i="26" s="1"/>
  <c r="D43" i="26" s="1"/>
  <c r="E43" i="26" s="1"/>
  <c r="F43" i="26" s="1"/>
  <c r="G43" i="26" s="1"/>
  <c r="H43" i="26" s="1"/>
  <c r="I43" i="26" s="1"/>
  <c r="AL34" i="33" l="1"/>
  <c r="AL42" i="33" s="1"/>
  <c r="AI42" i="33"/>
  <c r="AD34" i="33"/>
  <c r="AD42" i="33" s="1"/>
  <c r="AA42" i="33"/>
  <c r="AA39" i="30"/>
  <c r="AD39" i="30" s="1"/>
  <c r="AI39" i="30"/>
  <c r="AL39" i="30" s="1"/>
  <c r="AA41" i="30"/>
  <c r="AD41" i="30" s="1"/>
  <c r="AI40" i="30"/>
  <c r="AL40" i="30" s="1"/>
  <c r="AI41" i="30"/>
  <c r="AL41" i="30" s="1"/>
  <c r="AA40" i="30"/>
  <c r="AD40" i="30" s="1"/>
  <c r="K51" i="26"/>
  <c r="G42" i="27"/>
  <c r="J56" i="26"/>
  <c r="Q24" i="27"/>
  <c r="L34" i="27" s="1"/>
  <c r="G40" i="27"/>
  <c r="K26" i="26"/>
  <c r="P26" i="26" s="1"/>
  <c r="G41" i="27"/>
  <c r="K16" i="26"/>
  <c r="G34" i="27"/>
  <c r="P21" i="26"/>
  <c r="G36" i="27"/>
  <c r="P11" i="26"/>
  <c r="G39" i="27"/>
  <c r="K36" i="26"/>
  <c r="P36" i="26" s="1"/>
  <c r="K31" i="26"/>
  <c r="P31" i="26" s="1"/>
  <c r="L19" i="33" l="1"/>
  <c r="AA36" i="30"/>
  <c r="AD36" i="30" s="1"/>
  <c r="AI36" i="30"/>
  <c r="AL36" i="30" s="1"/>
  <c r="AI34" i="30"/>
  <c r="AA34" i="30"/>
  <c r="L38" i="27"/>
  <c r="L37" i="27"/>
  <c r="L36" i="27"/>
  <c r="L35" i="27"/>
  <c r="L42" i="27"/>
  <c r="L41" i="27"/>
  <c r="L40" i="27"/>
  <c r="L39" i="27"/>
  <c r="P16" i="26"/>
  <c r="Q26" i="27"/>
  <c r="Q25" i="27"/>
  <c r="Q34" i="27" s="1"/>
  <c r="G43" i="27"/>
  <c r="AI35" i="30" l="1"/>
  <c r="AL35" i="30" s="1"/>
  <c r="AA37" i="30"/>
  <c r="AD37" i="30" s="1"/>
  <c r="AA42" i="30"/>
  <c r="AD42" i="30" s="1"/>
  <c r="V43" i="30"/>
  <c r="L43" i="30"/>
  <c r="AI42" i="30"/>
  <c r="AL42" i="30" s="1"/>
  <c r="AI38" i="30"/>
  <c r="AL38" i="30" s="1"/>
  <c r="AA38" i="30"/>
  <c r="AD38" i="30" s="1"/>
  <c r="AI37" i="30"/>
  <c r="AL37" i="30" s="1"/>
  <c r="Q43" i="30"/>
  <c r="AA35" i="30"/>
  <c r="AD35" i="30" s="1"/>
  <c r="V42" i="27"/>
  <c r="V41" i="27"/>
  <c r="V40" i="27"/>
  <c r="V36" i="27"/>
  <c r="V34" i="27"/>
  <c r="V39" i="27"/>
  <c r="V38" i="27"/>
  <c r="V37" i="27"/>
  <c r="V35" i="27"/>
  <c r="AD34" i="30"/>
  <c r="AL34" i="30"/>
  <c r="Q40" i="27"/>
  <c r="Q39" i="27"/>
  <c r="Q36" i="27"/>
  <c r="Q35" i="27"/>
  <c r="Q42" i="27"/>
  <c r="Q41" i="27"/>
  <c r="Q38" i="27"/>
  <c r="Q37" i="27"/>
  <c r="AI43" i="30" l="1"/>
  <c r="AL43" i="30"/>
  <c r="AD43" i="30"/>
  <c r="AA43" i="30"/>
  <c r="AA40" i="27"/>
  <c r="AD40" i="27" s="1"/>
  <c r="AI35" i="27"/>
  <c r="AL35" i="27" s="1"/>
  <c r="AI42" i="27"/>
  <c r="AL42" i="27" s="1"/>
  <c r="AI39" i="27"/>
  <c r="AL39" i="27" s="1"/>
  <c r="AI40" i="27"/>
  <c r="AL40" i="27" s="1"/>
  <c r="AI37" i="27"/>
  <c r="AL37" i="27" s="1"/>
  <c r="AI38" i="27"/>
  <c r="AL38" i="27" s="1"/>
  <c r="AI41" i="27"/>
  <c r="AL41" i="27" s="1"/>
  <c r="AI36" i="27"/>
  <c r="AL36" i="27" s="1"/>
  <c r="AI34" i="27"/>
  <c r="AA42" i="27"/>
  <c r="AD42" i="27" s="1"/>
  <c r="AA41" i="27"/>
  <c r="AD41" i="27" s="1"/>
  <c r="AA36" i="27"/>
  <c r="AD36" i="27" s="1"/>
  <c r="AA39" i="27"/>
  <c r="AD39" i="27" s="1"/>
  <c r="AA38" i="27"/>
  <c r="AD38" i="27" s="1"/>
  <c r="AA37" i="27"/>
  <c r="AD37" i="27" s="1"/>
  <c r="AA34" i="27"/>
  <c r="AD34" i="27" s="1"/>
  <c r="AA35" i="27"/>
  <c r="AD35" i="27" s="1"/>
  <c r="V43" i="27"/>
  <c r="Q43" i="27"/>
  <c r="L43" i="27"/>
  <c r="L19" i="30" l="1"/>
  <c r="AI43" i="27"/>
  <c r="AL34" i="27"/>
  <c r="AL43" i="27" s="1"/>
  <c r="AA43" i="27"/>
  <c r="AD43" i="27"/>
  <c r="L19" i="27" l="1"/>
</calcChain>
</file>

<file path=xl/comments1.xml><?xml version="1.0" encoding="utf-8"?>
<comments xmlns="http://schemas.openxmlformats.org/spreadsheetml/2006/main">
  <authors>
    <author>厚生労働省ネットワークシステム</author>
    <author>Administrator</author>
    <author>大久保 一也</author>
  </authors>
  <commentList>
    <comment ref="K6" authorId="0" shapeId="0">
      <text>
        <r>
          <rPr>
            <b/>
            <sz val="10"/>
            <color indexed="81"/>
            <rFont val="ＭＳ Ｐゴシック"/>
            <family val="3"/>
            <charset val="128"/>
          </rPr>
          <t>「週の接種回数」に応じて、計算式により「50回未満」、「50回以上100回未満」、「100回以上150回未満」、「150回以上」が表示される。
回数150回以上の場合、区分「150回以上」から「100回以上」に修正したほうが、全体の請求額が高額になる場合がある。
具体例
第１週　150回
第２週　150回
第３週　150回
第４週　150回
第５週　150回
第６週　100回
第７週　100回
第８週　100回
第９週～第１３週　50回未満
上記のような場合に、第１週～第５週までで150回を5回とカウント（①）するより、第１週～第４週を150回以上、第５週～第８週を100回以上とカウント（②）した方が総額が高くなる。
①　150×5×3,000+100×3×0＝2,250,000
②　150×4×3,000+（100×3+150×1）×2,000＝2,700,000
このような場合に、150回以上接種した週について、「150回以上」から「100回以上」に変更するかは請求者の判断となる。
「100回以上」に変更する場合には、「150回以上」となっている週のひとつを、リストから「100回以上」を選択して、修正する。</t>
        </r>
      </text>
    </comment>
    <comment ref="C7" authorId="1" shapeId="0">
      <text>
        <r>
          <rPr>
            <b/>
            <sz val="8"/>
            <color indexed="81"/>
            <rFont val="MS P ゴシック"/>
            <family val="3"/>
            <charset val="128"/>
          </rPr>
          <t>日別に接種回数を
記入してください</t>
        </r>
      </text>
    </comment>
    <comment ref="A9" authorId="2" shapeId="0">
      <text>
        <r>
          <rPr>
            <b/>
            <sz val="9"/>
            <color indexed="81"/>
            <rFont val="MS P ゴシック"/>
            <family val="3"/>
            <charset val="128"/>
          </rPr>
          <t>時間外、夜間または休日に接種体制を用意していた日（時間外、夜間または休日に集団接種会場への医療従事者の派遣も含める）に、「○」を記載してください。
結果的に接種がなかった場合も「○」を記載してください。</t>
        </r>
      </text>
    </comment>
    <comment ref="B12" authorId="1" shapeId="0">
      <text>
        <r>
          <rPr>
            <b/>
            <sz val="9"/>
            <color indexed="81"/>
            <rFont val="MS P ゴシック"/>
            <family val="3"/>
            <charset val="128"/>
          </rPr>
          <t>「職域接種」は以下の要件をすべて満たした接種を指します。
①国に申請して承認を受けた接種であること
②中小企業等を対象とした接種であること
③接種対象者が外部の医療機関に出向いて接種を受けたこと</t>
        </r>
      </text>
    </comment>
  </commentList>
</comments>
</file>

<file path=xl/comments2.xml><?xml version="1.0" encoding="utf-8"?>
<comments xmlns="http://schemas.openxmlformats.org/spreadsheetml/2006/main">
  <authors>
    <author>藤本一樹</author>
  </authors>
  <commentList>
    <comment ref="Q24" authorId="0" shapeId="0">
      <text>
        <r>
          <rPr>
            <sz val="8"/>
            <color indexed="10"/>
            <rFont val="MS P ゴシック"/>
            <family val="3"/>
            <charset val="128"/>
          </rPr>
          <t>自動計算で表示されますが、必要に応じて修正記入してください</t>
        </r>
        <r>
          <rPr>
            <sz val="8"/>
            <color indexed="81"/>
            <rFont val="MS P ゴシック"/>
            <family val="3"/>
            <charset val="128"/>
          </rPr>
          <t xml:space="preserve">
　（「週150回以上」の週を「週100回以上」でカウントする場合など）
なお、修正する場合には、下表の週単位の内訳表も修正が必要となるので、ご注意ください</t>
        </r>
      </text>
    </comment>
  </commentList>
</comments>
</file>

<file path=xl/comments3.xml><?xml version="1.0" encoding="utf-8"?>
<comments xmlns="http://schemas.openxmlformats.org/spreadsheetml/2006/main">
  <authors>
    <author>厚生労働省ネットワークシステム</author>
    <author>Administrator</author>
    <author>大久保 一也</author>
  </authors>
  <commentList>
    <comment ref="K6" authorId="0" shapeId="0">
      <text>
        <r>
          <rPr>
            <b/>
            <sz val="10"/>
            <color indexed="81"/>
            <rFont val="ＭＳ Ｐゴシック"/>
            <family val="3"/>
            <charset val="128"/>
          </rPr>
          <t>「週の接種回数」に応じて、計算式により「50回未満」、「50回以上100回未満」、「100回以上150回未満」、「150回以上」が表示される。
回数150回以上の場合、区分「150回以上」から「100回以上」に修正したほうが、全体の請求額が高額になる場合がある。
具体例
第１週　150回
第２週　150回
第３週　150回
第４週　150回
第５週　150回
第６週　100回
第７週　100回
第８週　100回
第９週～第１３週　50回未満
上記のような場合に、第１週～第５週までで150回を5回とカウント（①）するより、第１週～第４週を150回以上、第５週～第８週を100回以上とカウント（②）した方が総額が高くなる。
①　150×5×3,000+100×3×0＝2,250,000
②　150×4×3,000+（100×3+150×1）×2,000＝2,700,000
このような場合に、150回以上接種した週について、「150回以上」から「100回以上」に変更するかは請求者の判断となる。
「100回以上」に変更する場合には、「150回以上」となっている週のひとつを、リストから「100回以上」を選択して、修正する。</t>
        </r>
      </text>
    </comment>
    <comment ref="C7" authorId="1" shapeId="0">
      <text>
        <r>
          <rPr>
            <b/>
            <sz val="8"/>
            <color indexed="81"/>
            <rFont val="MS P ゴシック"/>
            <family val="3"/>
            <charset val="128"/>
          </rPr>
          <t>日別に接種回数を
記入してください</t>
        </r>
      </text>
    </comment>
    <comment ref="A9" authorId="2" shapeId="0">
      <text>
        <r>
          <rPr>
            <b/>
            <sz val="9"/>
            <color indexed="81"/>
            <rFont val="MS P ゴシック"/>
            <family val="3"/>
            <charset val="128"/>
          </rPr>
          <t>時間外、夜間または休日に接種体制を用意していた日（時間外、夜間または休日に集団接種会場への医療従事者の派遣も含める）に、「○」を記載してください。
結果的に接種がなかった場合も「○」を記載してください。</t>
        </r>
      </text>
    </comment>
    <comment ref="B12" authorId="1" shapeId="0">
      <text>
        <r>
          <rPr>
            <b/>
            <sz val="9"/>
            <color indexed="81"/>
            <rFont val="MS P ゴシック"/>
            <family val="3"/>
            <charset val="128"/>
          </rPr>
          <t>「職域接種」は以下の要件をすべて満たした接種を指します。
①国に申請して承認を受けた接種であること
②中小企業等を対象とした接種であること
③接種対象者が外部の医療機関に出向いて接種を受けたこと</t>
        </r>
      </text>
    </comment>
  </commentList>
</comments>
</file>

<file path=xl/comments4.xml><?xml version="1.0" encoding="utf-8"?>
<comments xmlns="http://schemas.openxmlformats.org/spreadsheetml/2006/main">
  <authors>
    <author>藤本一樹</author>
  </authors>
  <commentList>
    <comment ref="Q24" authorId="0" shapeId="0">
      <text>
        <r>
          <rPr>
            <sz val="8"/>
            <color indexed="10"/>
            <rFont val="MS P ゴシック"/>
            <family val="3"/>
            <charset val="128"/>
          </rPr>
          <t>自動計算で表示されますが、必要に応じて修正記入してください</t>
        </r>
        <r>
          <rPr>
            <sz val="8"/>
            <color indexed="81"/>
            <rFont val="MS P ゴシック"/>
            <family val="3"/>
            <charset val="128"/>
          </rPr>
          <t xml:space="preserve">
　（「週150回以上」の週を「週100回以上」でカウントする場合など）
なお、修正する場合には、下表の週単位の内訳表も修正が必要となるので、ご注意ください</t>
        </r>
      </text>
    </comment>
  </commentList>
</comments>
</file>

<file path=xl/comments5.xml><?xml version="1.0" encoding="utf-8"?>
<comments xmlns="http://schemas.openxmlformats.org/spreadsheetml/2006/main">
  <authors>
    <author>厚生労働省ネットワークシステム</author>
    <author>Administrator</author>
    <author>大久保 一也</author>
  </authors>
  <commentList>
    <comment ref="K6" authorId="0" shapeId="0">
      <text>
        <r>
          <rPr>
            <b/>
            <sz val="10"/>
            <color indexed="81"/>
            <rFont val="ＭＳ Ｐゴシック"/>
            <family val="3"/>
            <charset val="128"/>
          </rPr>
          <t>「週の接種回数」に応じて、計算式により「50回未満」、「50回以上100回未満」、「100回以上150回未満」、「150回以上」が表示される。
回数150回以上の場合、区分「150回以上」から「100回以上」に修正したほうが、全体の請求額が高額になる場合がある。
具体例
第１週　150回
第２週　150回
第３週　150回
第４週　150回
第５週　150回
第６週　100回
第７週　100回
第８週　100回
第９週～第１３週　50回未満
上記のような場合に、第１週～第５週までで150回を5回とカウント（①）するより、第１週～第４週を150回以上、第５週～第８週を100回以上とカウント（②）した方が総額が高くなる。
①　150×5×3,000+100×3×0＝2,250,000
②　150×4×3,000+（100×3+150×1）×2,000＝2,700,000
このような場合に、150回以上接種した週について、「150回以上」から「100回以上」に変更するかは請求者の判断となる。
「100回以上」に変更する場合には、「150回以上」となっている週のひとつを、リストから「100回以上」を選択して、修正する。</t>
        </r>
      </text>
    </comment>
    <comment ref="C7" authorId="1" shapeId="0">
      <text>
        <r>
          <rPr>
            <b/>
            <sz val="8"/>
            <color indexed="81"/>
            <rFont val="MS P ゴシック"/>
            <family val="3"/>
            <charset val="128"/>
          </rPr>
          <t>日別に接種回数を
記入してください</t>
        </r>
      </text>
    </comment>
    <comment ref="A9" authorId="2" shapeId="0">
      <text>
        <r>
          <rPr>
            <b/>
            <sz val="9"/>
            <color indexed="81"/>
            <rFont val="MS P ゴシック"/>
            <family val="3"/>
            <charset val="128"/>
          </rPr>
          <t>時間外、夜間または休日に接種体制を用意していた日（時間外、夜間または休日に集団接種会場への医療従事者の派遣も含める）に、「○」を記載してください。
結果的に接種がなかった場合も「○」を記載してください。</t>
        </r>
      </text>
    </comment>
    <comment ref="B12" authorId="1" shapeId="0">
      <text>
        <r>
          <rPr>
            <b/>
            <sz val="9"/>
            <color indexed="81"/>
            <rFont val="MS P ゴシック"/>
            <family val="3"/>
            <charset val="128"/>
          </rPr>
          <t>「職域接種」は以下の要件をすべて満たした接種を指します。
①国に申請して承認を受けた接種であること
②中小企業等を対象とした接種であること
③接種対象者が外部の医療機関に出向いて接種を受けたこと</t>
        </r>
      </text>
    </comment>
  </commentList>
</comments>
</file>

<file path=xl/comments6.xml><?xml version="1.0" encoding="utf-8"?>
<comments xmlns="http://schemas.openxmlformats.org/spreadsheetml/2006/main">
  <authors>
    <author>藤本一樹</author>
  </authors>
  <commentList>
    <comment ref="Q24" authorId="0" shapeId="0">
      <text>
        <r>
          <rPr>
            <sz val="8"/>
            <color indexed="10"/>
            <rFont val="MS P ゴシック"/>
            <family val="3"/>
            <charset val="128"/>
          </rPr>
          <t>自動計算で表示されますが、必要に応じて修正記入してください</t>
        </r>
        <r>
          <rPr>
            <sz val="8"/>
            <color indexed="81"/>
            <rFont val="MS P ゴシック"/>
            <family val="3"/>
            <charset val="128"/>
          </rPr>
          <t xml:space="preserve">
　（「週150回以上」の週を「週100回以上」でカウントする場合など）
なお、修正する場合には、下表の週単位の内訳表も修正が必要となるので、ご注意ください</t>
        </r>
      </text>
    </comment>
  </commentList>
</comments>
</file>

<file path=xl/sharedStrings.xml><?xml version="1.0" encoding="utf-8"?>
<sst xmlns="http://schemas.openxmlformats.org/spreadsheetml/2006/main" count="886" uniqueCount="194">
  <si>
    <t>診療所名</t>
    <rPh sb="0" eb="3">
      <t>シンリョウショ</t>
    </rPh>
    <phoneticPr fontId="3"/>
  </si>
  <si>
    <t>様式４（診療所用）</t>
    <rPh sb="4" eb="7">
      <t>シンリョウジョ</t>
    </rPh>
    <rPh sb="7" eb="8">
      <t>ヨウ</t>
    </rPh>
    <phoneticPr fontId="3"/>
  </si>
  <si>
    <t>(1/2)</t>
    <phoneticPr fontId="3"/>
  </si>
  <si>
    <t>週の接種回数</t>
    <rPh sb="0" eb="1">
      <t>シュウ</t>
    </rPh>
    <rPh sb="2" eb="4">
      <t>セッシュ</t>
    </rPh>
    <rPh sb="4" eb="6">
      <t>カイスウ</t>
    </rPh>
    <phoneticPr fontId="3"/>
  </si>
  <si>
    <t>週の回数区分</t>
    <rPh sb="0" eb="1">
      <t>シュウ</t>
    </rPh>
    <rPh sb="2" eb="4">
      <t>カイスウ</t>
    </rPh>
    <rPh sb="4" eb="6">
      <t>クブン</t>
    </rPh>
    <phoneticPr fontId="3"/>
  </si>
  <si>
    <t>備考</t>
    <rPh sb="0" eb="2">
      <t>ビコウ</t>
    </rPh>
    <phoneticPr fontId="3"/>
  </si>
  <si>
    <t>（日）</t>
    <rPh sb="1" eb="2">
      <t>ニチ</t>
    </rPh>
    <phoneticPr fontId="3"/>
  </si>
  <si>
    <t>（月）</t>
    <rPh sb="1" eb="2">
      <t>ゲツ</t>
    </rPh>
    <phoneticPr fontId="3"/>
  </si>
  <si>
    <t>（火）</t>
    <rPh sb="1" eb="2">
      <t>カ</t>
    </rPh>
    <phoneticPr fontId="3"/>
  </si>
  <si>
    <t>（水）</t>
    <rPh sb="1" eb="2">
      <t>スイ</t>
    </rPh>
    <phoneticPr fontId="3"/>
  </si>
  <si>
    <t>（木）</t>
    <rPh sb="1" eb="2">
      <t>モク</t>
    </rPh>
    <phoneticPr fontId="3"/>
  </si>
  <si>
    <t>（金）</t>
    <rPh sb="1" eb="2">
      <t>キン</t>
    </rPh>
    <phoneticPr fontId="3"/>
  </si>
  <si>
    <t>（土）</t>
    <rPh sb="1" eb="2">
      <t>ド</t>
    </rPh>
    <phoneticPr fontId="3"/>
  </si>
  <si>
    <t>接種回数（予診のみを含めない）</t>
    <rPh sb="0" eb="2">
      <t>セッシュ</t>
    </rPh>
    <rPh sb="2" eb="4">
      <t>カイスウ</t>
    </rPh>
    <rPh sb="5" eb="7">
      <t>ヨシン</t>
    </rPh>
    <rPh sb="10" eb="11">
      <t>フク</t>
    </rPh>
    <phoneticPr fontId="3"/>
  </si>
  <si>
    <t>職域以外</t>
    <rPh sb="0" eb="2">
      <t>ショクイキ</t>
    </rPh>
    <rPh sb="2" eb="4">
      <t>イガイ</t>
    </rPh>
    <phoneticPr fontId="3"/>
  </si>
  <si>
    <t>職域</t>
    <rPh sb="0" eb="2">
      <t>ショクイキ</t>
    </rPh>
    <phoneticPr fontId="3"/>
  </si>
  <si>
    <t>(2/2)</t>
    <phoneticPr fontId="3"/>
  </si>
  <si>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3"/>
  </si>
  <si>
    <t>問１　本報告書の「接種回数（予診のみを含めない）」に集団接種である大規模接種会場・市町村特設会場の実績は含まれない。</t>
    <rPh sb="0" eb="1">
      <t>トイ</t>
    </rPh>
    <phoneticPr fontId="3"/>
  </si>
  <si>
    <t>問２　職域接種を実施していない</t>
    <rPh sb="0" eb="1">
      <t>トイ</t>
    </rPh>
    <rPh sb="3" eb="5">
      <t>ショクイキ</t>
    </rPh>
    <rPh sb="5" eb="7">
      <t>セッシュ</t>
    </rPh>
    <rPh sb="8" eb="10">
      <t>ジッシ</t>
    </rPh>
    <phoneticPr fontId="3"/>
  </si>
  <si>
    <t>→　はい</t>
  </si>
  <si>
    <t>（問３以降に回答する必要はありません。）</t>
    <rPh sb="1" eb="2">
      <t>トイ</t>
    </rPh>
    <rPh sb="3" eb="5">
      <t>イコウ</t>
    </rPh>
    <phoneticPr fontId="3"/>
  </si>
  <si>
    <t>　　　↓　　　いいえ</t>
  </si>
  <si>
    <t>問３　職域接種の実績は、本報告書に全く含まれていない</t>
    <rPh sb="0" eb="1">
      <t>トイ</t>
    </rPh>
    <rPh sb="3" eb="5">
      <t>ショクイキ</t>
    </rPh>
    <rPh sb="5" eb="7">
      <t>セッシュ</t>
    </rPh>
    <rPh sb="8" eb="10">
      <t>ジッセキ</t>
    </rPh>
    <rPh sb="12" eb="13">
      <t>ホン</t>
    </rPh>
    <rPh sb="13" eb="16">
      <t>ホウコクショ</t>
    </rPh>
    <rPh sb="17" eb="18">
      <t>マッタ</t>
    </rPh>
    <rPh sb="19" eb="20">
      <t>フク</t>
    </rPh>
    <phoneticPr fontId="3"/>
  </si>
  <si>
    <t>（問４以降に回答する必要はありません。）</t>
    <rPh sb="1" eb="2">
      <t>トイ</t>
    </rPh>
    <rPh sb="3" eb="5">
      <t>イコウ</t>
    </rPh>
    <phoneticPr fontId="3"/>
  </si>
  <si>
    <t>問４　本報告書に含まれるのは以下の①及び②の両方を満たす職域接種の実績のみですか。</t>
    <rPh sb="0" eb="1">
      <t>トイ</t>
    </rPh>
    <rPh sb="3" eb="4">
      <t>ホン</t>
    </rPh>
    <rPh sb="4" eb="7">
      <t>ホウコクショ</t>
    </rPh>
    <rPh sb="8" eb="9">
      <t>フク</t>
    </rPh>
    <rPh sb="14" eb="16">
      <t>イカ</t>
    </rPh>
    <rPh sb="18" eb="19">
      <t>オヨ</t>
    </rPh>
    <rPh sb="22" eb="24">
      <t>リョウホウ</t>
    </rPh>
    <rPh sb="25" eb="26">
      <t>ミ</t>
    </rPh>
    <rPh sb="28" eb="30">
      <t>ショクイキ</t>
    </rPh>
    <rPh sb="30" eb="32">
      <t>セッシュ</t>
    </rPh>
    <rPh sb="33" eb="35">
      <t>ジッセキ</t>
    </rPh>
    <phoneticPr fontId="3"/>
  </si>
  <si>
    <t>　→　はい</t>
  </si>
  <si>
    <t>　　（条件を満たしていない場合、実績に職域接種を含めて報告することは出来ません。職域接種の実績を報告書から除いた上で、</t>
    <rPh sb="3" eb="5">
      <t>ジョウケン</t>
    </rPh>
    <rPh sb="6" eb="7">
      <t>ミ</t>
    </rPh>
    <rPh sb="13" eb="15">
      <t>バアイ</t>
    </rPh>
    <rPh sb="40" eb="42">
      <t>ショクイキ</t>
    </rPh>
    <rPh sb="42" eb="44">
      <t>セッシュ</t>
    </rPh>
    <rPh sb="45" eb="47">
      <t>ジッセキ</t>
    </rPh>
    <rPh sb="48" eb="51">
      <t>ホウコクショ</t>
    </rPh>
    <rPh sb="53" eb="54">
      <t>ノゾ</t>
    </rPh>
    <rPh sb="56" eb="57">
      <t>ウエ</t>
    </rPh>
    <phoneticPr fontId="3"/>
  </si>
  <si>
    <t>　　①中小企業の社員等が出向いてきて医療機関内で接種を行った。</t>
    <rPh sb="3" eb="5">
      <t>チュウショウ</t>
    </rPh>
    <rPh sb="5" eb="7">
      <t>キギョウ</t>
    </rPh>
    <rPh sb="8" eb="10">
      <t>シャイン</t>
    </rPh>
    <rPh sb="10" eb="11">
      <t>トウ</t>
    </rPh>
    <rPh sb="12" eb="14">
      <t>デム</t>
    </rPh>
    <rPh sb="18" eb="20">
      <t>イリョウ</t>
    </rPh>
    <rPh sb="20" eb="22">
      <t>キカン</t>
    </rPh>
    <rPh sb="22" eb="23">
      <t>ナイ</t>
    </rPh>
    <rPh sb="24" eb="26">
      <t>セッシュ</t>
    </rPh>
    <rPh sb="27" eb="28">
      <t>オコナ</t>
    </rPh>
    <phoneticPr fontId="3"/>
  </si>
  <si>
    <t>　　②「中小企業（中小企業基本法（昭和38年法律第154号）第２条第１項に規定する中小企業を指す。）が商工会議所、総合型</t>
    <phoneticPr fontId="3"/>
  </si>
  <si>
    <t>　　　健保組合、業界団体等複数の企業で構成される団体を事務局として共同実施した職域接種」である。</t>
    <phoneticPr fontId="3"/>
  </si>
  <si>
    <t>　　　</t>
    <phoneticPr fontId="3"/>
  </si>
  <si>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3"/>
  </si>
  <si>
    <t>名称</t>
    <rPh sb="0" eb="2">
      <t>メイショウ</t>
    </rPh>
    <phoneticPr fontId="3"/>
  </si>
  <si>
    <t>（※共同実施した事務局に、「様式例」の提出を求め添付願います。）</t>
    <rPh sb="2" eb="4">
      <t>キョウドウ</t>
    </rPh>
    <rPh sb="4" eb="6">
      <t>ジッシ</t>
    </rPh>
    <rPh sb="8" eb="11">
      <t>ジムキョク</t>
    </rPh>
    <rPh sb="14" eb="16">
      <t>ヨウシキ</t>
    </rPh>
    <rPh sb="16" eb="17">
      <t>レイ</t>
    </rPh>
    <rPh sb="19" eb="21">
      <t>テイシュツ</t>
    </rPh>
    <rPh sb="22" eb="23">
      <t>モト</t>
    </rPh>
    <rPh sb="24" eb="26">
      <t>テンプ</t>
    </rPh>
    <rPh sb="26" eb="27">
      <t>ネガ</t>
    </rPh>
    <phoneticPr fontId="3"/>
  </si>
  <si>
    <t>上記が事実と相違ないことを証明する。</t>
    <rPh sb="0" eb="2">
      <t>ジョウキ</t>
    </rPh>
    <rPh sb="3" eb="5">
      <t>ジジツ</t>
    </rPh>
    <rPh sb="6" eb="8">
      <t>ソウイ</t>
    </rPh>
    <rPh sb="13" eb="15">
      <t>ショウメイ</t>
    </rPh>
    <phoneticPr fontId="3"/>
  </si>
  <si>
    <t>令和</t>
    <rPh sb="0" eb="2">
      <t>レイワ</t>
    </rPh>
    <phoneticPr fontId="3"/>
  </si>
  <si>
    <t>年</t>
    <rPh sb="0" eb="1">
      <t>ネン</t>
    </rPh>
    <phoneticPr fontId="3"/>
  </si>
  <si>
    <t>月</t>
    <rPh sb="0" eb="1">
      <t>ガツ</t>
    </rPh>
    <phoneticPr fontId="3"/>
  </si>
  <si>
    <t>日</t>
    <rPh sb="0" eb="1">
      <t>ニチ</t>
    </rPh>
    <phoneticPr fontId="3"/>
  </si>
  <si>
    <t>（診療所名）</t>
    <rPh sb="1" eb="4">
      <t>シンリョウジョ</t>
    </rPh>
    <rPh sb="4" eb="5">
      <t>メイ</t>
    </rPh>
    <rPh sb="5" eb="6">
      <t>インメイ</t>
    </rPh>
    <phoneticPr fontId="3"/>
  </si>
  <si>
    <t>（代表者職・氏名）</t>
    <rPh sb="1" eb="4">
      <t>ダイヒョウシャ</t>
    </rPh>
    <rPh sb="4" eb="5">
      <t>ショク</t>
    </rPh>
    <rPh sb="6" eb="8">
      <t>シメイ</t>
    </rPh>
    <phoneticPr fontId="3"/>
  </si>
  <si>
    <t>㊞</t>
    <phoneticPr fontId="3"/>
  </si>
  <si>
    <r>
      <t>（注意事項）　</t>
    </r>
    <r>
      <rPr>
        <b/>
        <sz val="12"/>
        <color rgb="FFFF0000"/>
        <rFont val="游ゴシック"/>
        <family val="3"/>
        <charset val="128"/>
        <scheme val="minor"/>
      </rPr>
      <t>※必ずお読みください</t>
    </r>
    <rPh sb="1" eb="3">
      <t>チュウイ</t>
    </rPh>
    <rPh sb="3" eb="5">
      <t>ジコウ</t>
    </rPh>
    <rPh sb="8" eb="9">
      <t>カナラ</t>
    </rPh>
    <rPh sb="11" eb="12">
      <t>ヨ</t>
    </rPh>
    <phoneticPr fontId="3"/>
  </si>
  <si>
    <t>１．接種回数について、ＶＲＳ（ワクチン接種記録システム）に登録された接種記録との整合性を確認します。
　　不明な点がある場合には、内容確認や修正・再提出等の対応を求めることがあります。</t>
    <rPh sb="2" eb="4">
      <t>セッシュ</t>
    </rPh>
    <rPh sb="4" eb="6">
      <t>カイスウ</t>
    </rPh>
    <rPh sb="19" eb="21">
      <t>セッシュ</t>
    </rPh>
    <rPh sb="21" eb="23">
      <t>キロク</t>
    </rPh>
    <rPh sb="29" eb="31">
      <t>トウロク</t>
    </rPh>
    <rPh sb="34" eb="36">
      <t>セッシュ</t>
    </rPh>
    <rPh sb="36" eb="38">
      <t>キロク</t>
    </rPh>
    <rPh sb="40" eb="42">
      <t>セイゴウ</t>
    </rPh>
    <rPh sb="42" eb="43">
      <t>セイ</t>
    </rPh>
    <rPh sb="44" eb="46">
      <t>カクニン</t>
    </rPh>
    <rPh sb="53" eb="55">
      <t>フメイ</t>
    </rPh>
    <rPh sb="56" eb="57">
      <t>テン</t>
    </rPh>
    <rPh sb="60" eb="62">
      <t>バアイ</t>
    </rPh>
    <rPh sb="65" eb="67">
      <t>ナイヨウ</t>
    </rPh>
    <phoneticPr fontId="3"/>
  </si>
  <si>
    <t>２．必要に応じて追加書類の提出や説明を求めることがあります。また、書類内容の確認に時間を要する場合には、
　　支援金の給付に時間を要することがあります。</t>
    <rPh sb="2" eb="4">
      <t>ヒツヨウ</t>
    </rPh>
    <rPh sb="5" eb="6">
      <t>オウ</t>
    </rPh>
    <rPh sb="8" eb="10">
      <t>ツイカ</t>
    </rPh>
    <rPh sb="10" eb="12">
      <t>ショルイ</t>
    </rPh>
    <rPh sb="13" eb="15">
      <t>テイシュツ</t>
    </rPh>
    <rPh sb="16" eb="18">
      <t>セツメイ</t>
    </rPh>
    <rPh sb="19" eb="20">
      <t>モト</t>
    </rPh>
    <rPh sb="33" eb="35">
      <t>ショルイ</t>
    </rPh>
    <rPh sb="35" eb="37">
      <t>ナイヨウ</t>
    </rPh>
    <rPh sb="38" eb="40">
      <t>カクニン</t>
    </rPh>
    <rPh sb="41" eb="43">
      <t>ジカン</t>
    </rPh>
    <rPh sb="44" eb="45">
      <t>ヨウ</t>
    </rPh>
    <rPh sb="47" eb="49">
      <t>バアイ</t>
    </rPh>
    <rPh sb="55" eb="57">
      <t>シエン</t>
    </rPh>
    <rPh sb="57" eb="58">
      <t>キン</t>
    </rPh>
    <rPh sb="59" eb="61">
      <t>キュウフ</t>
    </rPh>
    <rPh sb="62" eb="64">
      <t>ジカン</t>
    </rPh>
    <rPh sb="65" eb="66">
      <t>ヨウ</t>
    </rPh>
    <phoneticPr fontId="3"/>
  </si>
  <si>
    <t>３．受付書類は返却しないので、書類の提出時には必ず控えをとり保管してください。</t>
    <rPh sb="2" eb="4">
      <t>ウケツケ</t>
    </rPh>
    <rPh sb="4" eb="6">
      <t>ショルイ</t>
    </rPh>
    <rPh sb="7" eb="9">
      <t>ヘンキャク</t>
    </rPh>
    <rPh sb="15" eb="17">
      <t>ショルイ</t>
    </rPh>
    <rPh sb="18" eb="20">
      <t>テイシュツ</t>
    </rPh>
    <rPh sb="20" eb="21">
      <t>ジ</t>
    </rPh>
    <rPh sb="23" eb="24">
      <t>カナラ</t>
    </rPh>
    <rPh sb="25" eb="26">
      <t>ヒカ</t>
    </rPh>
    <rPh sb="30" eb="32">
      <t>ホカン</t>
    </rPh>
    <phoneticPr fontId="3"/>
  </si>
  <si>
    <t>４．事務の便宜のため、可能でしたら書類の提出に加えて、電子メールでのデータ提出をお願いします。</t>
    <rPh sb="2" eb="4">
      <t>ジム</t>
    </rPh>
    <rPh sb="5" eb="7">
      <t>ベンギ</t>
    </rPh>
    <rPh sb="11" eb="13">
      <t>カノウ</t>
    </rPh>
    <rPh sb="17" eb="19">
      <t>ショルイ</t>
    </rPh>
    <rPh sb="20" eb="22">
      <t>テイシュツ</t>
    </rPh>
    <rPh sb="23" eb="24">
      <t>クワ</t>
    </rPh>
    <rPh sb="27" eb="29">
      <t>デンシ</t>
    </rPh>
    <rPh sb="37" eb="39">
      <t>テイシュツ</t>
    </rPh>
    <rPh sb="41" eb="42">
      <t>ネガ</t>
    </rPh>
    <phoneticPr fontId="3"/>
  </si>
  <si>
    <t>（様式例：実績報告添付用）</t>
    <rPh sb="1" eb="3">
      <t>ヨウシキ</t>
    </rPh>
    <rPh sb="3" eb="4">
      <t>レイ</t>
    </rPh>
    <rPh sb="5" eb="7">
      <t>ジッセキ</t>
    </rPh>
    <rPh sb="7" eb="9">
      <t>ホウコク</t>
    </rPh>
    <rPh sb="9" eb="11">
      <t>テンプ</t>
    </rPh>
    <rPh sb="11" eb="12">
      <t>ヨウ</t>
    </rPh>
    <phoneticPr fontId="3"/>
  </si>
  <si>
    <t>当団体では、令和○年○月○日から令和○年○月○日までに、医療機関○○診療所に出向いて職域接種を実施しました。</t>
    <rPh sb="34" eb="37">
      <t>シンリョウショ</t>
    </rPh>
    <phoneticPr fontId="3"/>
  </si>
  <si>
    <t>＜該当する場合はレ点を記入願います。＞</t>
  </si>
  <si>
    <t>中小企業（中小企業基本法（昭和 38 年法律第 154 号）第２条第１項に規定する中小企業を指す。）が</t>
    <phoneticPr fontId="3"/>
  </si>
  <si>
    <t>⇒</t>
    <phoneticPr fontId="3"/>
  </si>
  <si>
    <t>商工会議所、総合型健保組合、業界団体等複数の企業で構成される団体である。</t>
    <phoneticPr fontId="3"/>
  </si>
  <si>
    <t>住所</t>
    <rPh sb="0" eb="2">
      <t>ジュウショ</t>
    </rPh>
    <phoneticPr fontId="3"/>
  </si>
  <si>
    <t>団体名</t>
    <rPh sb="0" eb="2">
      <t>ダンタイ</t>
    </rPh>
    <rPh sb="2" eb="3">
      <t>メイ</t>
    </rPh>
    <phoneticPr fontId="3"/>
  </si>
  <si>
    <t>代表者氏名</t>
    <rPh sb="0" eb="3">
      <t>ダイヒョウシャ</t>
    </rPh>
    <rPh sb="3" eb="5">
      <t>シメイ</t>
    </rPh>
    <phoneticPr fontId="3"/>
  </si>
  <si>
    <t>電話番号</t>
    <rPh sb="0" eb="2">
      <t>デンワ</t>
    </rPh>
    <rPh sb="2" eb="4">
      <t>バンゴウ</t>
    </rPh>
    <phoneticPr fontId="3"/>
  </si>
  <si>
    <t>様式５（診療所用）</t>
    <phoneticPr fontId="3"/>
  </si>
  <si>
    <t>福井県知事　　　　　　　　　　様</t>
    <rPh sb="0" eb="3">
      <t>フクイケン</t>
    </rPh>
    <rPh sb="3" eb="5">
      <t>チジ</t>
    </rPh>
    <rPh sb="15" eb="16">
      <t>サマ</t>
    </rPh>
    <phoneticPr fontId="3"/>
  </si>
  <si>
    <t>郵便番号</t>
    <phoneticPr fontId="3"/>
  </si>
  <si>
    <t>〒</t>
    <phoneticPr fontId="3"/>
  </si>
  <si>
    <t>－</t>
    <phoneticPr fontId="3"/>
  </si>
  <si>
    <t>診療所名</t>
    <rPh sb="0" eb="3">
      <t>シンリョウショ</t>
    </rPh>
    <rPh sb="3" eb="4">
      <t>メイ</t>
    </rPh>
    <phoneticPr fontId="3"/>
  </si>
  <si>
    <t>代表者職・氏名</t>
    <rPh sb="0" eb="3">
      <t>ダイヒョウシャ</t>
    </rPh>
    <rPh sb="3" eb="4">
      <t>ショク</t>
    </rPh>
    <rPh sb="5" eb="7">
      <t>シメイ</t>
    </rPh>
    <phoneticPr fontId="3"/>
  </si>
  <si>
    <t>担当者氏名</t>
    <rPh sb="0" eb="3">
      <t>タントウシャ</t>
    </rPh>
    <rPh sb="3" eb="5">
      <t>シメイ</t>
    </rPh>
    <phoneticPr fontId="3"/>
  </si>
  <si>
    <t>連絡先電話番号</t>
    <rPh sb="0" eb="3">
      <t>レンラクサキ</t>
    </rPh>
    <rPh sb="3" eb="5">
      <t>デンワ</t>
    </rPh>
    <rPh sb="5" eb="7">
      <t>バンゴウ</t>
    </rPh>
    <phoneticPr fontId="3"/>
  </si>
  <si>
    <t>個別接種促進のための支援事業に係る請求書（診療所）</t>
    <rPh sb="0" eb="2">
      <t>コベツ</t>
    </rPh>
    <rPh sb="2" eb="4">
      <t>セッシュ</t>
    </rPh>
    <rPh sb="4" eb="6">
      <t>ソクシン</t>
    </rPh>
    <rPh sb="10" eb="12">
      <t>シエン</t>
    </rPh>
    <rPh sb="12" eb="14">
      <t>ジギョウ</t>
    </rPh>
    <rPh sb="15" eb="16">
      <t>カカ</t>
    </rPh>
    <rPh sb="17" eb="20">
      <t>セイキュウショ</t>
    </rPh>
    <rPh sb="21" eb="24">
      <t>シンリョウジョ</t>
    </rPh>
    <phoneticPr fontId="3"/>
  </si>
  <si>
    <t>請求金額</t>
    <rPh sb="0" eb="2">
      <t>セイキュウ</t>
    </rPh>
    <rPh sb="2" eb="4">
      <t>キンガク</t>
    </rPh>
    <phoneticPr fontId="26"/>
  </si>
  <si>
    <t>円</t>
    <rPh sb="0" eb="1">
      <t>エン</t>
    </rPh>
    <phoneticPr fontId="3"/>
  </si>
  <si>
    <t>内訳</t>
    <rPh sb="0" eb="2">
      <t>ウチワケ</t>
    </rPh>
    <phoneticPr fontId="3"/>
  </si>
  <si>
    <t>週</t>
    <rPh sb="0" eb="1">
      <t>シュウ</t>
    </rPh>
    <phoneticPr fontId="3"/>
  </si>
  <si>
    <t>（4週以上で、該当する週の接種について500円加算）</t>
    <rPh sb="2" eb="3">
      <t>シュウ</t>
    </rPh>
    <rPh sb="3" eb="5">
      <t>イジョウ</t>
    </rPh>
    <rPh sb="7" eb="9">
      <t>ガイトウ</t>
    </rPh>
    <rPh sb="11" eb="12">
      <t>シュウ</t>
    </rPh>
    <rPh sb="13" eb="15">
      <t>セッシュ</t>
    </rPh>
    <rPh sb="22" eb="23">
      <t>エン</t>
    </rPh>
    <rPh sb="23" eb="25">
      <t>カサン</t>
    </rPh>
    <phoneticPr fontId="3"/>
  </si>
  <si>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3"/>
  </si>
  <si>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3"/>
  </si>
  <si>
    <t>診―１</t>
    <rPh sb="0" eb="1">
      <t>ミ</t>
    </rPh>
    <phoneticPr fontId="3"/>
  </si>
  <si>
    <t>診―２</t>
    <rPh sb="0" eb="1">
      <t>ミ</t>
    </rPh>
    <phoneticPr fontId="3"/>
  </si>
  <si>
    <t>接種回数</t>
    <rPh sb="0" eb="2">
      <t>セッシュ</t>
    </rPh>
    <rPh sb="2" eb="4">
      <t>カイスウ</t>
    </rPh>
    <phoneticPr fontId="3"/>
  </si>
  <si>
    <t>週50回以上
接種の加算
（4週以上）</t>
    <rPh sb="0" eb="1">
      <t>シュウ</t>
    </rPh>
    <rPh sb="3" eb="4">
      <t>カイ</t>
    </rPh>
    <rPh sb="4" eb="6">
      <t>イジョウ</t>
    </rPh>
    <rPh sb="7" eb="9">
      <t>セッシュ</t>
    </rPh>
    <rPh sb="10" eb="12">
      <t>カサン</t>
    </rPh>
    <rPh sb="15" eb="18">
      <t>シュウイジョウ</t>
    </rPh>
    <phoneticPr fontId="3"/>
  </si>
  <si>
    <t>週100回以上
接種の加算
（4週以上）</t>
    <rPh sb="8" eb="10">
      <t>セッシュ</t>
    </rPh>
    <rPh sb="16" eb="19">
      <t>シュウイジョウ</t>
    </rPh>
    <phoneticPr fontId="3"/>
  </si>
  <si>
    <t>週150回以上
接種の加算
（4週以上）</t>
    <rPh sb="16" eb="19">
      <t>シュウイジョウ</t>
    </rPh>
    <phoneticPr fontId="3"/>
  </si>
  <si>
    <t>（予診のみを含めない）</t>
    <rPh sb="1" eb="3">
      <t>ヨシン</t>
    </rPh>
    <rPh sb="6" eb="7">
      <t>フク</t>
    </rPh>
    <phoneticPr fontId="3"/>
  </si>
  <si>
    <t>単価 500円/回</t>
    <rPh sb="0" eb="2">
      <t>タンカ</t>
    </rPh>
    <rPh sb="6" eb="7">
      <t>エン</t>
    </rPh>
    <rPh sb="8" eb="9">
      <t>カイ</t>
    </rPh>
    <phoneticPr fontId="3"/>
  </si>
  <si>
    <t>単価 2,000円/回</t>
    <rPh sb="8" eb="9">
      <t>エン</t>
    </rPh>
    <phoneticPr fontId="3"/>
  </si>
  <si>
    <t>単価 3,000円/回</t>
    <phoneticPr fontId="3"/>
  </si>
  <si>
    <t>10万円/日</t>
    <rPh sb="2" eb="4">
      <t>マンエン</t>
    </rPh>
    <rPh sb="5" eb="6">
      <t>ニチ</t>
    </rPh>
    <phoneticPr fontId="3"/>
  </si>
  <si>
    <t>20万円/日</t>
    <rPh sb="2" eb="4">
      <t>マンエン</t>
    </rPh>
    <rPh sb="5" eb="6">
      <t>ニチ</t>
    </rPh>
    <phoneticPr fontId="3"/>
  </si>
  <si>
    <t>回</t>
    <phoneticPr fontId="3"/>
  </si>
  <si>
    <t>合計</t>
    <rPh sb="0" eb="2">
      <t>ゴウケイ</t>
    </rPh>
    <phoneticPr fontId="3"/>
  </si>
  <si>
    <t>金融機関コード</t>
    <rPh sb="0" eb="2">
      <t>キンユウ</t>
    </rPh>
    <rPh sb="2" eb="4">
      <t>キカン</t>
    </rPh>
    <phoneticPr fontId="3"/>
  </si>
  <si>
    <t>支店コード</t>
    <rPh sb="0" eb="2">
      <t>シテン</t>
    </rPh>
    <phoneticPr fontId="3"/>
  </si>
  <si>
    <t>金融機関名</t>
    <rPh sb="0" eb="2">
      <t>キンユウ</t>
    </rPh>
    <rPh sb="2" eb="5">
      <t>キカンメイ</t>
    </rPh>
    <phoneticPr fontId="3"/>
  </si>
  <si>
    <t>支店名</t>
    <rPh sb="0" eb="2">
      <t>シテン</t>
    </rPh>
    <rPh sb="2" eb="3">
      <t>メイ</t>
    </rPh>
    <phoneticPr fontId="3"/>
  </si>
  <si>
    <t>預金種別</t>
    <rPh sb="0" eb="2">
      <t>ヨキン</t>
    </rPh>
    <rPh sb="2" eb="4">
      <t>シュベツ</t>
    </rPh>
    <phoneticPr fontId="3"/>
  </si>
  <si>
    <t>口座番号</t>
    <rPh sb="0" eb="2">
      <t>コウザ</t>
    </rPh>
    <rPh sb="2" eb="4">
      <t>バンゴウ</t>
    </rPh>
    <phoneticPr fontId="3"/>
  </si>
  <si>
    <t>フリガナ</t>
    <phoneticPr fontId="3"/>
  </si>
  <si>
    <t>口座名義人</t>
    <rPh sb="0" eb="2">
      <t>コウザ</t>
    </rPh>
    <rPh sb="2" eb="5">
      <t>メイギニン</t>
    </rPh>
    <phoneticPr fontId="3"/>
  </si>
  <si>
    <t>様式８</t>
    <rPh sb="0" eb="2">
      <t>ヨウシキ</t>
    </rPh>
    <phoneticPr fontId="3"/>
  </si>
  <si>
    <t>ワクチン接種体制強化事業支援金　申請書類チェックリスト</t>
    <phoneticPr fontId="3"/>
  </si>
  <si>
    <t>（診療所での「個別接種」を促進するための追加支援）</t>
    <phoneticPr fontId="3"/>
  </si>
  <si>
    <t>※チェック欄にチェックの上、様式４・様式５・添付書類とともにご提出ください。</t>
    <phoneticPr fontId="3"/>
  </si>
  <si>
    <t>診療所名</t>
    <rPh sb="0" eb="3">
      <t>シンリョウジョ</t>
    </rPh>
    <phoneticPr fontId="3"/>
  </si>
  <si>
    <t xml:space="preserve"> </t>
  </si>
  <si>
    <t>チェック欄</t>
  </si>
  <si>
    <t>書　類　名</t>
  </si>
  <si>
    <t>□</t>
  </si>
  <si>
    <r>
      <t>①　　申請書類チェックリスト　</t>
    </r>
    <r>
      <rPr>
        <sz val="12"/>
        <color theme="1"/>
        <rFont val="Meiryo UI"/>
        <family val="3"/>
        <charset val="128"/>
      </rPr>
      <t>（※この用紙です）</t>
    </r>
    <rPh sb="19" eb="21">
      <t>ヨウシ</t>
    </rPh>
    <phoneticPr fontId="3"/>
  </si>
  <si>
    <t>②　　様式４　実績報告書（診療所用）</t>
    <phoneticPr fontId="3"/>
  </si>
  <si>
    <t>□</t>
    <phoneticPr fontId="3"/>
  </si>
  <si>
    <t>「診療所名」は記入しているか</t>
    <phoneticPr fontId="3"/>
  </si>
  <si>
    <t>日別に接種回数を記入しているか（職域以外・職域）</t>
    <rPh sb="16" eb="18">
      <t>ショクイキ</t>
    </rPh>
    <rPh sb="18" eb="20">
      <t>イガイ</t>
    </rPh>
    <rPh sb="21" eb="23">
      <t>ショクイキ</t>
    </rPh>
    <phoneticPr fontId="3"/>
  </si>
  <si>
    <t>「週の接種回数」・「週の回数区分」の内容に誤りはないか</t>
    <phoneticPr fontId="3"/>
  </si>
  <si>
    <t>問１～問４の確認事項に記入しているか</t>
    <rPh sb="0" eb="1">
      <t>トイ</t>
    </rPh>
    <rPh sb="3" eb="4">
      <t>トイ</t>
    </rPh>
    <rPh sb="6" eb="8">
      <t>カクニン</t>
    </rPh>
    <rPh sb="8" eb="10">
      <t>ジコウ</t>
    </rPh>
    <rPh sb="11" eb="13">
      <t>キニュウ</t>
    </rPh>
    <phoneticPr fontId="3"/>
  </si>
  <si>
    <t>証明日の日付を記入しているか</t>
    <phoneticPr fontId="3"/>
  </si>
  <si>
    <t>（職域接種を実施した場合）</t>
    <rPh sb="1" eb="3">
      <t>ショクイキ</t>
    </rPh>
    <rPh sb="3" eb="5">
      <t>セッシュ</t>
    </rPh>
    <rPh sb="6" eb="8">
      <t>ジッシ</t>
    </rPh>
    <rPh sb="10" eb="12">
      <t>バアイ</t>
    </rPh>
    <phoneticPr fontId="3"/>
  </si>
  <si>
    <t>※中小企業等が国に申請した接種であって、医療機関に出向いて実施する場合</t>
    <phoneticPr fontId="3"/>
  </si>
  <si>
    <t>共同実施した事務局が作成した「様式例」を添付しているか</t>
    <phoneticPr fontId="3"/>
  </si>
  <si>
    <t>③　　様式５　請求書（診療所用）</t>
    <phoneticPr fontId="3"/>
  </si>
  <si>
    <t>日付を記入しているか</t>
    <phoneticPr fontId="3"/>
  </si>
  <si>
    <t>「郵便番号」・「住所」・「診療所名」・「代表者職・氏名」・「担当者氏名」・「連絡先電話番号」の記入・押印が</t>
    <rPh sb="13" eb="16">
      <t>シンリョウジョ</t>
    </rPh>
    <phoneticPr fontId="3"/>
  </si>
  <si>
    <t>「50回以上接種した取扱いとする週」・「100回以上接種した取扱いとする週」・「150回以上接種した取扱い</t>
    <phoneticPr fontId="3"/>
  </si>
  <si>
    <t>とする週」にそれぞれ数値を記入しているか</t>
    <phoneticPr fontId="3"/>
  </si>
  <si>
    <t>各週の「接種回数」は様式４と整合が取れているか</t>
    <phoneticPr fontId="3"/>
  </si>
  <si>
    <t>接種回数の要件（週50回以上が4週以上／週100回以上が4週以上／週150回以上が4週以上）に</t>
    <phoneticPr fontId="3"/>
  </si>
  <si>
    <t>応じた加算額が算出されているか</t>
    <rPh sb="0" eb="1">
      <t>オウ</t>
    </rPh>
    <phoneticPr fontId="3"/>
  </si>
  <si>
    <t>1日の接種回数の要件（50～99回／100回以上）に応じた加算が算出されているか</t>
    <phoneticPr fontId="3"/>
  </si>
  <si>
    <t>※同一日に上記加算との重複は不可</t>
    <phoneticPr fontId="3"/>
  </si>
  <si>
    <t>「請求金額」は内訳の「合計」の総額と一致しているか</t>
    <phoneticPr fontId="3"/>
  </si>
  <si>
    <t>「金融機関コード」・「支店コード」・「金融機関名」・「支店名」・「預金種別」・「口座番号」・「フリガナ」・</t>
    <rPh sb="33" eb="35">
      <t>ヨキン</t>
    </rPh>
    <phoneticPr fontId="3"/>
  </si>
  <si>
    <t>「口座名義人」を記入しているか</t>
    <phoneticPr fontId="3"/>
  </si>
  <si>
    <r>
      <t>④　　添付書類　</t>
    </r>
    <r>
      <rPr>
        <b/>
        <sz val="12"/>
        <color rgb="FFFF0000"/>
        <rFont val="Meiryo UI"/>
        <family val="3"/>
        <charset val="128"/>
      </rPr>
      <t>（※写し等、書類はA4サイズの用紙にてご提出をお願いします。）</t>
    </r>
    <phoneticPr fontId="3"/>
  </si>
  <si>
    <t>振込先の通帳「表紙裏見開きページ」の写し</t>
  </si>
  <si>
    <t>●「金融機関コード」・「支店コード」・「金融機関名」・「支店名」・「預金種別」・「口座番号」・「フリガナ」・</t>
    <rPh sb="41" eb="43">
      <t>コウザ</t>
    </rPh>
    <rPh sb="43" eb="45">
      <t>バンゴウ</t>
    </rPh>
    <phoneticPr fontId="3"/>
  </si>
  <si>
    <t xml:space="preserve">   「口座名義人」が分かる部分</t>
    <phoneticPr fontId="3"/>
  </si>
  <si>
    <t>⑤　　「個別接種」を促進するための追加支援　以外の申請</t>
    <rPh sb="22" eb="24">
      <t>イガイ</t>
    </rPh>
    <rPh sb="25" eb="27">
      <t>シンセイ</t>
    </rPh>
    <phoneticPr fontId="3"/>
  </si>
  <si>
    <t>「時間外・休日」のワクチン接種会場への医療従事者派遣支援も合わせて申請する</t>
    <rPh sb="29" eb="30">
      <t>ア</t>
    </rPh>
    <rPh sb="33" eb="35">
      <t>シンセイ</t>
    </rPh>
    <phoneticPr fontId="3"/>
  </si>
  <si>
    <t>「時間外・休日」のワクチン接種会場への医療従事者派遣支援については申請しない</t>
    <rPh sb="1" eb="4">
      <t>ジカンガイ</t>
    </rPh>
    <rPh sb="5" eb="7">
      <t>キュウジツ</t>
    </rPh>
    <rPh sb="13" eb="15">
      <t>セッシュ</t>
    </rPh>
    <rPh sb="15" eb="17">
      <t>カイジョウ</t>
    </rPh>
    <rPh sb="19" eb="21">
      <t>イリョウ</t>
    </rPh>
    <rPh sb="21" eb="24">
      <t>ジュウジシャ</t>
    </rPh>
    <rPh sb="24" eb="26">
      <t>ハケン</t>
    </rPh>
    <rPh sb="26" eb="28">
      <t>シエン</t>
    </rPh>
    <rPh sb="33" eb="35">
      <t>シンセイ</t>
    </rPh>
    <phoneticPr fontId="3"/>
  </si>
  <si>
    <t>　　　問３で「はい」を選択ください。）</t>
    <phoneticPr fontId="3"/>
  </si>
  <si>
    <t>　　　（企業等が指定した外部の接種会場に、医療機関が出張して接種した回数は含まれていない。）</t>
    <rPh sb="4" eb="6">
      <t>キギョウ</t>
    </rPh>
    <rPh sb="6" eb="7">
      <t>ナド</t>
    </rPh>
    <rPh sb="8" eb="10">
      <t>シテイ</t>
    </rPh>
    <rPh sb="12" eb="14">
      <t>ガイブ</t>
    </rPh>
    <rPh sb="15" eb="17">
      <t>セッシュ</t>
    </rPh>
    <rPh sb="17" eb="19">
      <t>カイジョウ</t>
    </rPh>
    <rPh sb="21" eb="23">
      <t>イリョウ</t>
    </rPh>
    <rPh sb="23" eb="25">
      <t>キカン</t>
    </rPh>
    <rPh sb="26" eb="28">
      <t>シュッチョウ</t>
    </rPh>
    <rPh sb="30" eb="32">
      <t>セッシュ</t>
    </rPh>
    <rPh sb="34" eb="36">
      <t>カイスウ</t>
    </rPh>
    <rPh sb="37" eb="38">
      <t>フク</t>
    </rPh>
    <phoneticPr fontId="3"/>
  </si>
  <si>
    <t>令和　年　　月　　日</t>
    <rPh sb="0" eb="2">
      <t>レイワ</t>
    </rPh>
    <rPh sb="3" eb="4">
      <t>ネン</t>
    </rPh>
    <rPh sb="6" eb="7">
      <t>ガツ</t>
    </rPh>
    <rPh sb="9" eb="10">
      <t>ニチ</t>
    </rPh>
    <phoneticPr fontId="3"/>
  </si>
  <si>
    <r>
      <t>「医療機関名」・「代表者職・氏名」の記名、押印があるか（※押印は原則“</t>
    </r>
    <r>
      <rPr>
        <b/>
        <sz val="12"/>
        <color rgb="FFFF0000"/>
        <rFont val="Meiryo UI"/>
        <family val="3"/>
        <charset val="128"/>
      </rPr>
      <t>代表者印</t>
    </r>
    <r>
      <rPr>
        <sz val="12"/>
        <color theme="1"/>
        <rFont val="Meiryo UI"/>
        <family val="3"/>
        <charset val="128"/>
      </rPr>
      <t>”にて。ない場合は、代表者（開設者）ご本人の印鑑。認印は不可。）</t>
    </r>
    <phoneticPr fontId="3"/>
  </si>
  <si>
    <r>
      <t>あるか（※押印は原則“</t>
    </r>
    <r>
      <rPr>
        <b/>
        <sz val="12"/>
        <color rgb="FFFF0000"/>
        <rFont val="Meiryo UI"/>
        <family val="3"/>
        <charset val="128"/>
      </rPr>
      <t>代表者印</t>
    </r>
    <r>
      <rPr>
        <sz val="12"/>
        <color theme="1"/>
        <rFont val="Meiryo UI"/>
        <family val="3"/>
        <charset val="128"/>
      </rPr>
      <t>”にて。ない場合は、代表者（開設者）ご本人の印鑑。認印は不可。）</t>
    </r>
    <phoneticPr fontId="3"/>
  </si>
  <si>
    <t>※振込先の口座は原則"医療機関名"の口座。ない場合は、代表者（開設者）ご本人の口座。</t>
    <phoneticPr fontId="3"/>
  </si>
  <si>
    <t>【第９期】　新型コロナウイルスワクチン接種の実績報告書（診療所）</t>
    <rPh sb="1" eb="2">
      <t>ダイ</t>
    </rPh>
    <rPh sb="3" eb="4">
      <t>キ</t>
    </rPh>
    <rPh sb="6" eb="8">
      <t>シンガタ</t>
    </rPh>
    <rPh sb="19" eb="21">
      <t>セッシュ</t>
    </rPh>
    <rPh sb="22" eb="24">
      <t>ジッセキ</t>
    </rPh>
    <rPh sb="24" eb="27">
      <t>ホウコクショ</t>
    </rPh>
    <rPh sb="28" eb="31">
      <t>シンリョウジョ</t>
    </rPh>
    <phoneticPr fontId="3"/>
  </si>
  <si>
    <t>　10月2日(日)から12月3日(土)の期間において、下記のとおり、新型コロナウイルスワクチンの接種を行いましたので報告します。</t>
    <rPh sb="17" eb="18">
      <t>ツチ</t>
    </rPh>
    <rPh sb="27" eb="29">
      <t>カキ</t>
    </rPh>
    <rPh sb="34" eb="36">
      <t>シンガタ</t>
    </rPh>
    <rPh sb="48" eb="50">
      <t>セッシュ</t>
    </rPh>
    <rPh sb="51" eb="52">
      <t>オコナ</t>
    </rPh>
    <rPh sb="58" eb="60">
      <t>ホウコク</t>
    </rPh>
    <phoneticPr fontId="3"/>
  </si>
  <si>
    <t>接種回数計（予診のみを含めない）
10/2～12/3</t>
    <rPh sb="0" eb="2">
      <t>セッシュ</t>
    </rPh>
    <rPh sb="2" eb="4">
      <t>カイスウ</t>
    </rPh>
    <rPh sb="4" eb="5">
      <t>ケイ</t>
    </rPh>
    <rPh sb="6" eb="8">
      <t>ヨシン</t>
    </rPh>
    <rPh sb="11" eb="12">
      <t>フク</t>
    </rPh>
    <phoneticPr fontId="3"/>
  </si>
  <si>
    <t>　10月2日(日)から12月3日(土)の期間において、別紙報告書のとおり新型コロナウイルスワクチンの接種を実施しましたので、以下のとおり請求します。</t>
    <rPh sb="17" eb="18">
      <t>ツチ</t>
    </rPh>
    <rPh sb="20" eb="22">
      <t>キカン</t>
    </rPh>
    <rPh sb="36" eb="38">
      <t>シンガタ</t>
    </rPh>
    <rPh sb="50" eb="52">
      <t>セッシュ</t>
    </rPh>
    <rPh sb="53" eb="55">
      <t>ジッシ</t>
    </rPh>
    <rPh sb="62" eb="64">
      <t>イカ</t>
    </rPh>
    <rPh sb="68" eb="70">
      <t>セイキュウ</t>
    </rPh>
    <phoneticPr fontId="3"/>
  </si>
  <si>
    <t>【第９期】10月2日(日)から12月3日(土)の間</t>
    <rPh sb="1" eb="2">
      <t>ダイ</t>
    </rPh>
    <rPh sb="3" eb="4">
      <t>キ</t>
    </rPh>
    <rPh sb="21" eb="22">
      <t>ツチ</t>
    </rPh>
    <rPh sb="24" eb="25">
      <t>アイダ</t>
    </rPh>
    <phoneticPr fontId="3"/>
  </si>
  <si>
    <t>週のうち、時間外等の接種体制の実施</t>
    <rPh sb="0" eb="1">
      <t>シュウ</t>
    </rPh>
    <rPh sb="5" eb="8">
      <t>ジカンガイ</t>
    </rPh>
    <rPh sb="8" eb="9">
      <t>トウ</t>
    </rPh>
    <rPh sb="10" eb="12">
      <t>セッシュ</t>
    </rPh>
    <rPh sb="12" eb="14">
      <t>タイセイ</t>
    </rPh>
    <rPh sb="15" eb="17">
      <t>ジッシ</t>
    </rPh>
    <phoneticPr fontId="3"/>
  </si>
  <si>
    <t>時間外等の接種体制の有無</t>
    <rPh sb="0" eb="3">
      <t>ジカンガイ</t>
    </rPh>
    <rPh sb="3" eb="4">
      <t>トウ</t>
    </rPh>
    <rPh sb="5" eb="7">
      <t>セッシュ</t>
    </rPh>
    <rPh sb="7" eb="9">
      <t>タイセイ</t>
    </rPh>
    <rPh sb="10" eb="12">
      <t>ウム</t>
    </rPh>
    <phoneticPr fontId="3"/>
  </si>
  <si>
    <t>※ 週のうち少なくとも１日は時間外、夜間または休日における接種体制を要する。</t>
    <phoneticPr fontId="3"/>
  </si>
  <si>
    <r>
      <t>50回以上接種した取扱いとする週</t>
    </r>
    <r>
      <rPr>
        <sz val="8"/>
        <color theme="1"/>
        <rFont val="游ゴシック"/>
        <family val="3"/>
        <charset val="128"/>
        <scheme val="minor"/>
      </rPr>
      <t>※</t>
    </r>
    <rPh sb="5" eb="7">
      <t>セッシュ</t>
    </rPh>
    <rPh sb="9" eb="11">
      <t>トリアツカ</t>
    </rPh>
    <phoneticPr fontId="3"/>
  </si>
  <si>
    <r>
      <t>150回以上接種した取扱いとする週</t>
    </r>
    <r>
      <rPr>
        <sz val="8"/>
        <color theme="1"/>
        <rFont val="游ゴシック"/>
        <family val="3"/>
        <charset val="128"/>
        <scheme val="minor"/>
      </rPr>
      <t>※</t>
    </r>
    <rPh sb="10" eb="12">
      <t>トリアツカ</t>
    </rPh>
    <phoneticPr fontId="3"/>
  </si>
  <si>
    <r>
      <t>100回以上接種した取扱いとする週</t>
    </r>
    <r>
      <rPr>
        <sz val="8"/>
        <color theme="1"/>
        <rFont val="游ゴシック"/>
        <family val="3"/>
        <charset val="128"/>
        <scheme val="minor"/>
      </rPr>
      <t>※</t>
    </r>
    <phoneticPr fontId="3"/>
  </si>
  <si>
    <t>10月2日の週</t>
    <rPh sb="2" eb="3">
      <t>ガツ</t>
    </rPh>
    <rPh sb="4" eb="5">
      <t>ニチ</t>
    </rPh>
    <rPh sb="6" eb="7">
      <t>シュウ</t>
    </rPh>
    <phoneticPr fontId="3"/>
  </si>
  <si>
    <t>10月9日の週</t>
    <rPh sb="2" eb="3">
      <t>ガツ</t>
    </rPh>
    <rPh sb="4" eb="5">
      <t>ニチ</t>
    </rPh>
    <rPh sb="6" eb="7">
      <t>シュウ</t>
    </rPh>
    <phoneticPr fontId="3"/>
  </si>
  <si>
    <t>10月16日の週</t>
    <rPh sb="2" eb="3">
      <t>ガツ</t>
    </rPh>
    <rPh sb="5" eb="6">
      <t>ニチ</t>
    </rPh>
    <rPh sb="7" eb="8">
      <t>シュウ</t>
    </rPh>
    <phoneticPr fontId="3"/>
  </si>
  <si>
    <t>10月23日の週</t>
    <rPh sb="2" eb="3">
      <t>ガツ</t>
    </rPh>
    <rPh sb="5" eb="6">
      <t>ニチ</t>
    </rPh>
    <rPh sb="7" eb="8">
      <t>シュウ</t>
    </rPh>
    <phoneticPr fontId="3"/>
  </si>
  <si>
    <t>10月30日の週</t>
    <rPh sb="2" eb="3">
      <t>ガツ</t>
    </rPh>
    <rPh sb="5" eb="6">
      <t>ニチ</t>
    </rPh>
    <rPh sb="7" eb="8">
      <t>シュウ</t>
    </rPh>
    <phoneticPr fontId="3"/>
  </si>
  <si>
    <t>11月6日の週</t>
    <rPh sb="2" eb="3">
      <t>ガツ</t>
    </rPh>
    <rPh sb="4" eb="5">
      <t>ニチ</t>
    </rPh>
    <rPh sb="6" eb="7">
      <t>シュウ</t>
    </rPh>
    <phoneticPr fontId="3"/>
  </si>
  <si>
    <t>11月13日の週</t>
    <rPh sb="2" eb="3">
      <t>ガツ</t>
    </rPh>
    <rPh sb="5" eb="6">
      <t>ニチ</t>
    </rPh>
    <rPh sb="7" eb="8">
      <t>シュウ</t>
    </rPh>
    <phoneticPr fontId="3"/>
  </si>
  <si>
    <t>11月20日の週</t>
    <rPh sb="2" eb="3">
      <t>ガツ</t>
    </rPh>
    <rPh sb="5" eb="6">
      <t>ニチ</t>
    </rPh>
    <rPh sb="7" eb="8">
      <t>シュウ</t>
    </rPh>
    <phoneticPr fontId="3"/>
  </si>
  <si>
    <t>11月27日の週</t>
    <rPh sb="2" eb="3">
      <t>ガツ</t>
    </rPh>
    <rPh sb="5" eb="6">
      <t>ニチ</t>
    </rPh>
    <rPh sb="7" eb="8">
      <t>シュウ</t>
    </rPh>
    <phoneticPr fontId="3"/>
  </si>
  <si>
    <r>
      <t xml:space="preserve">　　1日50～99回加算
</t>
    </r>
    <r>
      <rPr>
        <u/>
        <sz val="10"/>
        <color rgb="FFFF0000"/>
        <rFont val="游ゴシック"/>
        <family val="3"/>
        <charset val="128"/>
        <scheme val="minor"/>
      </rPr>
      <t xml:space="preserve">※左記加算の条件を満たさない週に属する日に限る
</t>
    </r>
    <r>
      <rPr>
        <sz val="10"/>
        <color rgb="FFFF0000"/>
        <rFont val="游ゴシック"/>
        <family val="3"/>
        <charset val="128"/>
        <scheme val="minor"/>
      </rPr>
      <t>　</t>
    </r>
    <r>
      <rPr>
        <u/>
        <sz val="10"/>
        <color rgb="FFFF0000"/>
        <rFont val="游ゴシック"/>
        <family val="3"/>
        <charset val="128"/>
        <scheme val="minor"/>
      </rPr>
      <t>また、当日に時間外等の体制を要する</t>
    </r>
    <r>
      <rPr>
        <sz val="10"/>
        <color theme="1"/>
        <rFont val="游ゴシック"/>
        <family val="3"/>
        <charset val="128"/>
        <scheme val="minor"/>
      </rPr>
      <t>　　　　　　　　　　　　　</t>
    </r>
    <rPh sb="3" eb="4">
      <t>ニチ</t>
    </rPh>
    <rPh sb="9" eb="10">
      <t>カイ</t>
    </rPh>
    <rPh sb="10" eb="12">
      <t>カサン</t>
    </rPh>
    <rPh sb="19" eb="21">
      <t>ジョウケン</t>
    </rPh>
    <rPh sb="22" eb="23">
      <t>ミ</t>
    </rPh>
    <rPh sb="27" eb="28">
      <t>シュウ</t>
    </rPh>
    <rPh sb="29" eb="30">
      <t>ゾク</t>
    </rPh>
    <rPh sb="32" eb="33">
      <t>ヒ</t>
    </rPh>
    <rPh sb="34" eb="35">
      <t>カギ</t>
    </rPh>
    <phoneticPr fontId="3"/>
  </si>
  <si>
    <r>
      <t xml:space="preserve">　　1日100回以上加算
</t>
    </r>
    <r>
      <rPr>
        <u/>
        <sz val="10"/>
        <color rgb="FFFF0000"/>
        <rFont val="游ゴシック"/>
        <family val="3"/>
        <charset val="128"/>
        <scheme val="minor"/>
      </rPr>
      <t>※左記加算の条件を満たさない週に属する日に限る
　また、当日に時間外等の体制を要する　　　</t>
    </r>
    <rPh sb="3" eb="4">
      <t>ニチ</t>
    </rPh>
    <rPh sb="7" eb="10">
      <t>カイイジョウ</t>
    </rPh>
    <rPh sb="10" eb="12">
      <t>カサン</t>
    </rPh>
    <phoneticPr fontId="3"/>
  </si>
  <si>
    <t>【第１０期】　新型コロナウイルスワクチン接種の実績報告書（診療所）</t>
    <rPh sb="1" eb="2">
      <t>ダイ</t>
    </rPh>
    <rPh sb="4" eb="5">
      <t>キ</t>
    </rPh>
    <rPh sb="7" eb="9">
      <t>シンガタ</t>
    </rPh>
    <rPh sb="20" eb="22">
      <t>セッシュ</t>
    </rPh>
    <rPh sb="23" eb="25">
      <t>ジッセキ</t>
    </rPh>
    <rPh sb="25" eb="28">
      <t>ホウコクショ</t>
    </rPh>
    <rPh sb="29" eb="32">
      <t>シンリョウジョ</t>
    </rPh>
    <phoneticPr fontId="3"/>
  </si>
  <si>
    <t>　12月4日(日)から2月4日(土)の期間において、下記のとおり、新型コロナウイルスワクチンの接種を行いましたので報告します。</t>
    <rPh sb="16" eb="17">
      <t>ツチ</t>
    </rPh>
    <rPh sb="26" eb="28">
      <t>カキ</t>
    </rPh>
    <rPh sb="33" eb="35">
      <t>シンガタ</t>
    </rPh>
    <rPh sb="47" eb="49">
      <t>セッシュ</t>
    </rPh>
    <rPh sb="50" eb="51">
      <t>オコナ</t>
    </rPh>
    <rPh sb="57" eb="59">
      <t>ホウコク</t>
    </rPh>
    <phoneticPr fontId="3"/>
  </si>
  <si>
    <t>接種回数計（予診のみを含めない）
12/4～2/4</t>
    <rPh sb="0" eb="2">
      <t>セッシュ</t>
    </rPh>
    <rPh sb="2" eb="4">
      <t>カイスウ</t>
    </rPh>
    <rPh sb="4" eb="5">
      <t>ケイ</t>
    </rPh>
    <rPh sb="6" eb="8">
      <t>ヨシン</t>
    </rPh>
    <rPh sb="11" eb="12">
      <t>フク</t>
    </rPh>
    <phoneticPr fontId="3"/>
  </si>
  <si>
    <t>　12月4日(日)から2月4日(土)の期間において、別紙報告書のとおり新型コロナウイルスワクチンの接種を実施しましたので、以下のとおり請求します。</t>
    <rPh sb="16" eb="17">
      <t>ツチ</t>
    </rPh>
    <rPh sb="19" eb="21">
      <t>キカン</t>
    </rPh>
    <rPh sb="35" eb="37">
      <t>シンガタ</t>
    </rPh>
    <rPh sb="49" eb="51">
      <t>セッシュ</t>
    </rPh>
    <rPh sb="52" eb="54">
      <t>ジッシ</t>
    </rPh>
    <rPh sb="61" eb="63">
      <t>イカ</t>
    </rPh>
    <rPh sb="67" eb="69">
      <t>セイキュウ</t>
    </rPh>
    <phoneticPr fontId="3"/>
  </si>
  <si>
    <t>【第１０期】12月4日(日)から2月4日(土)の間</t>
    <rPh sb="1" eb="2">
      <t>ダイ</t>
    </rPh>
    <rPh sb="4" eb="5">
      <t>キ</t>
    </rPh>
    <rPh sb="21" eb="22">
      <t>ツチ</t>
    </rPh>
    <rPh sb="24" eb="25">
      <t>アイダ</t>
    </rPh>
    <phoneticPr fontId="3"/>
  </si>
  <si>
    <t>12月4日の週</t>
    <rPh sb="2" eb="3">
      <t>ガツ</t>
    </rPh>
    <rPh sb="4" eb="5">
      <t>ニチ</t>
    </rPh>
    <rPh sb="6" eb="7">
      <t>シュウ</t>
    </rPh>
    <phoneticPr fontId="3"/>
  </si>
  <si>
    <t>12月11日の週</t>
    <rPh sb="2" eb="3">
      <t>ガツ</t>
    </rPh>
    <rPh sb="5" eb="6">
      <t>ニチ</t>
    </rPh>
    <rPh sb="7" eb="8">
      <t>シュウ</t>
    </rPh>
    <phoneticPr fontId="3"/>
  </si>
  <si>
    <t>12月18日の週</t>
    <rPh sb="2" eb="3">
      <t>ガツ</t>
    </rPh>
    <rPh sb="5" eb="6">
      <t>ニチ</t>
    </rPh>
    <rPh sb="7" eb="8">
      <t>シュウ</t>
    </rPh>
    <phoneticPr fontId="3"/>
  </si>
  <si>
    <t>12月25日の週</t>
    <rPh sb="2" eb="3">
      <t>ガツ</t>
    </rPh>
    <rPh sb="5" eb="6">
      <t>ニチ</t>
    </rPh>
    <rPh sb="7" eb="8">
      <t>シュウ</t>
    </rPh>
    <phoneticPr fontId="3"/>
  </si>
  <si>
    <t>1月1日の週</t>
    <rPh sb="1" eb="2">
      <t>ガツ</t>
    </rPh>
    <rPh sb="3" eb="4">
      <t>ニチ</t>
    </rPh>
    <rPh sb="5" eb="6">
      <t>シュウ</t>
    </rPh>
    <phoneticPr fontId="3"/>
  </si>
  <si>
    <t>1月8日の週</t>
    <rPh sb="1" eb="2">
      <t>ゲツ</t>
    </rPh>
    <rPh sb="3" eb="4">
      <t>ニチ</t>
    </rPh>
    <rPh sb="5" eb="6">
      <t>シュウ</t>
    </rPh>
    <phoneticPr fontId="3"/>
  </si>
  <si>
    <t>1月15日の週</t>
    <rPh sb="1" eb="2">
      <t>ガツ</t>
    </rPh>
    <rPh sb="4" eb="5">
      <t>ニチ</t>
    </rPh>
    <rPh sb="6" eb="7">
      <t>シュウ</t>
    </rPh>
    <phoneticPr fontId="3"/>
  </si>
  <si>
    <t>1月22日の週</t>
    <rPh sb="1" eb="2">
      <t>ガツ</t>
    </rPh>
    <rPh sb="4" eb="5">
      <t>ニチ</t>
    </rPh>
    <rPh sb="6" eb="7">
      <t>シュウ</t>
    </rPh>
    <phoneticPr fontId="3"/>
  </si>
  <si>
    <t>1月29日の週</t>
    <rPh sb="1" eb="2">
      <t>ガツ</t>
    </rPh>
    <rPh sb="4" eb="5">
      <t>ニチ</t>
    </rPh>
    <rPh sb="6" eb="7">
      <t>シュウ</t>
    </rPh>
    <phoneticPr fontId="3"/>
  </si>
  <si>
    <t>【第１1期】　新型コロナウイルスワクチン接種の実績報告書（診療所）</t>
    <rPh sb="1" eb="2">
      <t>ダイ</t>
    </rPh>
    <rPh sb="4" eb="5">
      <t>キ</t>
    </rPh>
    <rPh sb="7" eb="9">
      <t>シンガタ</t>
    </rPh>
    <rPh sb="20" eb="22">
      <t>セッシュ</t>
    </rPh>
    <rPh sb="23" eb="25">
      <t>ジッセキ</t>
    </rPh>
    <rPh sb="25" eb="28">
      <t>ホウコクショ</t>
    </rPh>
    <rPh sb="29" eb="32">
      <t>シンリョウジョ</t>
    </rPh>
    <phoneticPr fontId="3"/>
  </si>
  <si>
    <t>　2月5日(日)から3月31日(金)の期間において、下記のとおり、新型コロナウイルスワクチンの接種を行いましたので報告します。</t>
    <rPh sb="16" eb="17">
      <t>キン</t>
    </rPh>
    <rPh sb="26" eb="28">
      <t>カキ</t>
    </rPh>
    <rPh sb="33" eb="35">
      <t>シンガタ</t>
    </rPh>
    <rPh sb="47" eb="49">
      <t>セッシュ</t>
    </rPh>
    <rPh sb="50" eb="51">
      <t>オコナ</t>
    </rPh>
    <rPh sb="57" eb="59">
      <t>ホウコク</t>
    </rPh>
    <phoneticPr fontId="3"/>
  </si>
  <si>
    <t>接種回数計（予診のみを含めない）
2/5～3/31</t>
    <rPh sb="0" eb="2">
      <t>セッシュ</t>
    </rPh>
    <rPh sb="2" eb="4">
      <t>カイスウ</t>
    </rPh>
    <rPh sb="4" eb="5">
      <t>ケイ</t>
    </rPh>
    <rPh sb="6" eb="8">
      <t>ヨシン</t>
    </rPh>
    <rPh sb="11" eb="12">
      <t>フク</t>
    </rPh>
    <phoneticPr fontId="3"/>
  </si>
  <si>
    <t>　2月5日(日)から3月31日(金)の期間において、別紙報告書のとおり新型コロナウイルスワクチンの接種を実施しましたので、以下のとおり請求します。</t>
    <rPh sb="6" eb="7">
      <t>ニチ</t>
    </rPh>
    <rPh sb="16" eb="17">
      <t>キン</t>
    </rPh>
    <rPh sb="19" eb="21">
      <t>キカン</t>
    </rPh>
    <rPh sb="35" eb="37">
      <t>シンガタ</t>
    </rPh>
    <rPh sb="49" eb="51">
      <t>セッシュ</t>
    </rPh>
    <rPh sb="52" eb="54">
      <t>ジッシ</t>
    </rPh>
    <rPh sb="61" eb="63">
      <t>イカ</t>
    </rPh>
    <rPh sb="67" eb="69">
      <t>セイキュウ</t>
    </rPh>
    <phoneticPr fontId="3"/>
  </si>
  <si>
    <t>【第１１期】2月5日(日)から3月31日(金)の間</t>
    <rPh sb="1" eb="2">
      <t>ダイ</t>
    </rPh>
    <rPh sb="4" eb="5">
      <t>キ</t>
    </rPh>
    <rPh sb="21" eb="22">
      <t>キン</t>
    </rPh>
    <rPh sb="24" eb="25">
      <t>アイダ</t>
    </rPh>
    <phoneticPr fontId="3"/>
  </si>
  <si>
    <t>2月5日の週</t>
    <rPh sb="1" eb="2">
      <t>ガツ</t>
    </rPh>
    <rPh sb="3" eb="4">
      <t>ニチ</t>
    </rPh>
    <rPh sb="5" eb="6">
      <t>シュウ</t>
    </rPh>
    <phoneticPr fontId="3"/>
  </si>
  <si>
    <t>2月19日の週</t>
    <rPh sb="1" eb="2">
      <t>ガツ</t>
    </rPh>
    <rPh sb="4" eb="5">
      <t>ニチ</t>
    </rPh>
    <rPh sb="6" eb="7">
      <t>シュウ</t>
    </rPh>
    <phoneticPr fontId="3"/>
  </si>
  <si>
    <t>2月12日の週</t>
    <rPh sb="1" eb="2">
      <t>ガツ</t>
    </rPh>
    <rPh sb="4" eb="5">
      <t>ニチ</t>
    </rPh>
    <rPh sb="6" eb="7">
      <t>シュウ</t>
    </rPh>
    <phoneticPr fontId="3"/>
  </si>
  <si>
    <t>2月26日の週</t>
    <rPh sb="1" eb="2">
      <t>ガツ</t>
    </rPh>
    <rPh sb="4" eb="5">
      <t>ニチ</t>
    </rPh>
    <rPh sb="6" eb="7">
      <t>シュウ</t>
    </rPh>
    <phoneticPr fontId="3"/>
  </si>
  <si>
    <t>3月5日の週</t>
    <rPh sb="1" eb="2">
      <t>ガツ</t>
    </rPh>
    <rPh sb="3" eb="4">
      <t>ニチ</t>
    </rPh>
    <rPh sb="5" eb="6">
      <t>シュウ</t>
    </rPh>
    <phoneticPr fontId="3"/>
  </si>
  <si>
    <t>3月12日の週</t>
    <rPh sb="1" eb="2">
      <t>ガツ</t>
    </rPh>
    <rPh sb="4" eb="5">
      <t>ニチ</t>
    </rPh>
    <rPh sb="6" eb="7">
      <t>シュウ</t>
    </rPh>
    <phoneticPr fontId="3"/>
  </si>
  <si>
    <t>3月19日の週</t>
    <rPh sb="1" eb="2">
      <t>ガツ</t>
    </rPh>
    <rPh sb="4" eb="5">
      <t>ニチ</t>
    </rPh>
    <rPh sb="6" eb="7">
      <t>シュウ</t>
    </rPh>
    <phoneticPr fontId="3"/>
  </si>
  <si>
    <t>3月26日の週</t>
    <rPh sb="1" eb="2">
      <t>ガツ</t>
    </rPh>
    <rPh sb="4" eb="5">
      <t>ニチ</t>
    </rPh>
    <rPh sb="6" eb="7">
      <t>シュウ</t>
    </rPh>
    <phoneticPr fontId="3"/>
  </si>
  <si>
    <t>令和　年　月　日</t>
    <rPh sb="0" eb="2">
      <t>レイワ</t>
    </rPh>
    <rPh sb="3" eb="4">
      <t>ネン</t>
    </rPh>
    <rPh sb="5" eb="6">
      <t>ガツ</t>
    </rPh>
    <rPh sb="7" eb="8">
      <t>ニチ</t>
    </rPh>
    <phoneticPr fontId="3"/>
  </si>
  <si>
    <t>印</t>
    <rPh sb="0" eb="1">
      <t>イン</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</si>
</sst>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General&quot;回&quot;"/>
    <numFmt numFmtId="178" formatCode="#,###&quot;日&quot;"/>
  </numFmts>
  <fonts count="43">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9"/>
      <color theme="0"/>
      <name val="游ゴシック"/>
      <family val="3"/>
      <charset val="128"/>
      <scheme val="minor"/>
    </font>
    <font>
      <sz val="10"/>
      <color theme="1"/>
      <name val="游ゴシック"/>
      <family val="3"/>
      <charset val="128"/>
      <scheme val="minor"/>
    </font>
    <font>
      <b/>
      <sz val="10"/>
      <color rgb="FFFF0000"/>
      <name val="游ゴシック"/>
      <family val="3"/>
      <charset val="128"/>
      <scheme val="minor"/>
    </font>
    <font>
      <b/>
      <sz val="12"/>
      <name val="游ゴシック"/>
      <family val="3"/>
      <charset val="128"/>
      <scheme val="minor"/>
    </font>
    <font>
      <sz val="12"/>
      <name val="游ゴシック"/>
      <family val="3"/>
      <charset val="128"/>
      <scheme val="minor"/>
    </font>
    <font>
      <sz val="10"/>
      <name val="游ゴシック"/>
      <family val="3"/>
      <charset val="128"/>
      <scheme val="minor"/>
    </font>
    <font>
      <b/>
      <sz val="12"/>
      <color rgb="FFFF0000"/>
      <name val="游ゴシック"/>
      <family val="3"/>
      <charset val="128"/>
      <scheme val="minor"/>
    </font>
    <font>
      <sz val="12"/>
      <color rgb="FFFF0000"/>
      <name val="游ゴシック"/>
      <family val="3"/>
      <charset val="128"/>
      <scheme val="minor"/>
    </font>
    <font>
      <sz val="11"/>
      <color theme="1"/>
      <name val="游ゴシック"/>
      <family val="3"/>
      <charset val="128"/>
      <scheme val="minor"/>
    </font>
    <font>
      <b/>
      <sz val="10"/>
      <color indexed="81"/>
      <name val="ＭＳ Ｐゴシック"/>
      <family val="3"/>
      <charset val="128"/>
    </font>
    <font>
      <b/>
      <sz val="8"/>
      <color indexed="81"/>
      <name val="MS P ゴシック"/>
      <family val="3"/>
      <charset val="128"/>
    </font>
    <font>
      <b/>
      <sz val="9"/>
      <color indexed="81"/>
      <name val="MS P ゴシック"/>
      <family val="3"/>
      <charset val="128"/>
    </font>
    <font>
      <b/>
      <sz val="12"/>
      <color theme="1"/>
      <name val="游ゴシック"/>
      <family val="2"/>
      <charset val="128"/>
      <scheme val="minor"/>
    </font>
    <font>
      <b/>
      <sz val="18"/>
      <color theme="1"/>
      <name val="游ゴシック"/>
      <family val="3"/>
      <charset val="128"/>
      <scheme val="minor"/>
    </font>
    <font>
      <sz val="18"/>
      <name val="游ゴシック"/>
      <family val="3"/>
      <charset val="128"/>
      <scheme val="minor"/>
    </font>
    <font>
      <sz val="6"/>
      <name val="游ゴシック"/>
      <family val="3"/>
      <charset val="128"/>
      <scheme val="minor"/>
    </font>
    <font>
      <sz val="18"/>
      <color theme="1"/>
      <name val="游ゴシック"/>
      <family val="3"/>
      <charset val="128"/>
      <scheme val="minor"/>
    </font>
    <font>
      <u/>
      <sz val="10"/>
      <color rgb="FFFF0000"/>
      <name val="游ゴシック"/>
      <family val="3"/>
      <charset val="128"/>
      <scheme val="minor"/>
    </font>
    <font>
      <sz val="8"/>
      <color indexed="10"/>
      <name val="MS P ゴシック"/>
      <family val="3"/>
      <charset val="128"/>
    </font>
    <font>
      <sz val="8"/>
      <color indexed="81"/>
      <name val="MS P ゴシック"/>
      <family val="3"/>
      <charset val="128"/>
    </font>
    <font>
      <b/>
      <sz val="12"/>
      <color theme="1"/>
      <name val="Meiryo UI"/>
      <family val="3"/>
      <charset val="128"/>
    </font>
    <font>
      <sz val="12"/>
      <color theme="1"/>
      <name val="Meiryo UI"/>
      <family val="3"/>
      <charset val="128"/>
    </font>
    <font>
      <b/>
      <sz val="20"/>
      <color theme="0"/>
      <name val="Meiryo UI"/>
      <family val="3"/>
      <charset val="128"/>
    </font>
    <font>
      <sz val="14"/>
      <color theme="1"/>
      <name val="Meiryo UI"/>
      <family val="3"/>
      <charset val="128"/>
    </font>
    <font>
      <b/>
      <sz val="16"/>
      <color theme="1"/>
      <name val="Meiryo UI"/>
      <family val="3"/>
      <charset val="128"/>
    </font>
    <font>
      <b/>
      <sz val="12"/>
      <color rgb="FFFF0000"/>
      <name val="Meiryo UI"/>
      <family val="3"/>
      <charset val="128"/>
    </font>
    <font>
      <sz val="10"/>
      <color theme="1"/>
      <name val="Meiryo UI"/>
      <family val="3"/>
      <charset val="128"/>
    </font>
    <font>
      <sz val="10"/>
      <color theme="1"/>
      <name val="游ゴシック"/>
      <family val="2"/>
      <charset val="128"/>
      <scheme val="minor"/>
    </font>
    <font>
      <sz val="10"/>
      <color rgb="FFFF0000"/>
      <name val="游ゴシック"/>
      <family val="3"/>
      <charset val="128"/>
      <scheme val="minor"/>
    </font>
    <font>
      <sz val="8"/>
      <color rgb="FFFF0000"/>
      <name val="游ゴシック"/>
      <family val="3"/>
      <charset val="128"/>
      <scheme val="minor"/>
    </font>
    <font>
      <sz val="12"/>
      <color rgb="FF000000"/>
      <name val="游ゴシック"/>
      <family val="3"/>
      <charset val="128"/>
    </font>
    <font>
      <sz val="6"/>
      <name val="游ゴシック"/>
      <family val="2"/>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5" tint="0.79998168889431442"/>
        <bgColor indexed="64"/>
      </patternFill>
    </fill>
    <fill>
      <patternFill patternType="solid">
        <fgColor rgb="FFFFFF00"/>
        <bgColor rgb="FF000000"/>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style="hair">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style="double">
        <color indexed="64"/>
      </top>
      <bottom style="medium">
        <color indexed="64"/>
      </bottom>
      <diagonal/>
    </border>
    <border>
      <left/>
      <right style="hair">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86">
    <xf numFmtId="0" fontId="0" fillId="0" borderId="0" xfId="0">
      <alignment vertical="center"/>
    </xf>
    <xf numFmtId="0" fontId="2" fillId="2" borderId="1" xfId="0" applyFont="1" applyFill="1" applyBorder="1">
      <alignment vertical="center"/>
    </xf>
    <xf numFmtId="0" fontId="4" fillId="2" borderId="0" xfId="0" applyFont="1" applyFill="1" applyAlignment="1">
      <alignment horizontal="right" vertical="center"/>
    </xf>
    <xf numFmtId="0" fontId="4" fillId="2" borderId="0" xfId="0" applyFont="1" applyFill="1">
      <alignment vertical="center"/>
    </xf>
    <xf numFmtId="0" fontId="6" fillId="2" borderId="0" xfId="0" applyFont="1" applyFill="1" applyAlignment="1">
      <alignment horizontal="center"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9" fillId="2" borderId="0" xfId="0" applyFont="1" applyFill="1" applyAlignment="1">
      <alignment horizontal="center" vertical="center"/>
    </xf>
    <xf numFmtId="0" fontId="9" fillId="0" borderId="0" xfId="0" applyFont="1">
      <alignment vertical="center"/>
    </xf>
    <xf numFmtId="0" fontId="9" fillId="2" borderId="3" xfId="0" applyFont="1" applyFill="1" applyBorder="1" applyAlignment="1">
      <alignment horizontal="center" vertical="center"/>
    </xf>
    <xf numFmtId="0" fontId="10" fillId="4" borderId="6" xfId="0" applyFont="1" applyFill="1" applyBorder="1">
      <alignment vertical="center"/>
    </xf>
    <xf numFmtId="0" fontId="10" fillId="4" borderId="7" xfId="0" applyFont="1" applyFill="1" applyBorder="1">
      <alignment vertical="center"/>
    </xf>
    <xf numFmtId="176" fontId="11" fillId="5" borderId="3" xfId="0" applyNumberFormat="1" applyFont="1" applyFill="1" applyBorder="1" applyAlignment="1">
      <alignment horizontal="center" vertical="center"/>
    </xf>
    <xf numFmtId="38" fontId="9" fillId="4" borderId="3" xfId="1" applyFont="1" applyFill="1" applyBorder="1">
      <alignment vertical="center"/>
    </xf>
    <xf numFmtId="38" fontId="9" fillId="4" borderId="3" xfId="1" applyFont="1" applyFill="1" applyBorder="1" applyAlignment="1">
      <alignment vertical="center" wrapText="1"/>
    </xf>
    <xf numFmtId="38" fontId="9" fillId="4" borderId="3" xfId="1" applyFont="1" applyFill="1" applyBorder="1" applyAlignment="1">
      <alignment horizontal="center" vertical="center"/>
    </xf>
    <xf numFmtId="38" fontId="9" fillId="4" borderId="2" xfId="1" applyFont="1" applyFill="1" applyBorder="1">
      <alignment vertical="center"/>
    </xf>
    <xf numFmtId="38" fontId="9" fillId="4" borderId="2" xfId="1" applyFont="1" applyFill="1" applyBorder="1" applyAlignment="1">
      <alignment vertical="center" wrapText="1"/>
    </xf>
    <xf numFmtId="38" fontId="10" fillId="4" borderId="3" xfId="1" applyFont="1" applyFill="1" applyBorder="1" applyAlignment="1">
      <alignment vertical="center" wrapText="1"/>
    </xf>
    <xf numFmtId="0" fontId="10" fillId="4" borderId="3" xfId="0" applyFont="1" applyFill="1" applyBorder="1">
      <alignment vertical="center"/>
    </xf>
    <xf numFmtId="0" fontId="10" fillId="4" borderId="3" xfId="0" applyFont="1" applyFill="1" applyBorder="1" applyAlignment="1">
      <alignment vertical="center" wrapText="1"/>
    </xf>
    <xf numFmtId="0" fontId="10" fillId="4" borderId="3" xfId="0" applyFont="1" applyFill="1" applyBorder="1" applyAlignment="1">
      <alignment vertical="center" shrinkToFit="1"/>
    </xf>
    <xf numFmtId="0" fontId="10" fillId="0" borderId="3" xfId="0" applyFont="1" applyBorder="1" applyAlignment="1">
      <alignment vertical="center" wrapText="1"/>
    </xf>
    <xf numFmtId="0" fontId="10" fillId="0" borderId="3" xfId="0" applyFont="1" applyBorder="1" applyAlignment="1">
      <alignment vertical="center" shrinkToFit="1"/>
    </xf>
    <xf numFmtId="38" fontId="9" fillId="3" borderId="3" xfId="1" applyFont="1" applyFill="1" applyBorder="1" applyAlignment="1">
      <alignment horizontal="center" vertical="center"/>
    </xf>
    <xf numFmtId="0" fontId="9" fillId="2" borderId="0" xfId="0" applyFont="1" applyFill="1" applyAlignment="1">
      <alignment horizontal="left" vertical="center"/>
    </xf>
    <xf numFmtId="38" fontId="9" fillId="2" borderId="0" xfId="1" applyFont="1" applyFill="1" applyBorder="1">
      <alignment vertical="center"/>
    </xf>
    <xf numFmtId="38" fontId="9" fillId="2" borderId="3" xfId="1" applyFont="1" applyFill="1" applyBorder="1">
      <alignment vertical="center"/>
    </xf>
    <xf numFmtId="38" fontId="9" fillId="2" borderId="0" xfId="1" applyFont="1" applyFill="1" applyBorder="1" applyAlignment="1">
      <alignment horizontal="center" vertical="center"/>
    </xf>
    <xf numFmtId="0" fontId="2" fillId="2" borderId="0" xfId="0" applyFont="1" applyFill="1">
      <alignment vertical="center"/>
    </xf>
    <xf numFmtId="0" fontId="4" fillId="2" borderId="0" xfId="0" applyFont="1" applyFill="1" applyAlignment="1">
      <alignment horizontal="left" vertical="center"/>
    </xf>
    <xf numFmtId="0" fontId="12" fillId="0" borderId="0" xfId="0" applyFont="1">
      <alignment vertical="center"/>
    </xf>
    <xf numFmtId="0" fontId="12" fillId="3" borderId="14" xfId="0" applyFont="1" applyFill="1" applyBorder="1">
      <alignment vertical="center"/>
    </xf>
    <xf numFmtId="0" fontId="7" fillId="3" borderId="14" xfId="0" applyFont="1" applyFill="1" applyBorder="1">
      <alignment vertical="center"/>
    </xf>
    <xf numFmtId="0" fontId="7" fillId="0" borderId="0" xfId="0" applyFont="1" applyAlignment="1">
      <alignment horizontal="right" vertical="center"/>
    </xf>
    <xf numFmtId="0" fontId="13" fillId="0" borderId="0" xfId="0" applyFont="1" applyAlignment="1">
      <alignment vertical="top"/>
    </xf>
    <xf numFmtId="0" fontId="7" fillId="0" borderId="0" xfId="0" applyFont="1" applyAlignment="1">
      <alignment vertical="top"/>
    </xf>
    <xf numFmtId="0" fontId="14" fillId="2" borderId="0" xfId="0" applyFont="1" applyFill="1">
      <alignment vertical="center"/>
    </xf>
    <xf numFmtId="0" fontId="14" fillId="3" borderId="0" xfId="0" applyFont="1" applyFill="1">
      <alignment vertical="center"/>
    </xf>
    <xf numFmtId="0" fontId="4" fillId="0" borderId="0" xfId="0" applyFont="1">
      <alignment vertical="center"/>
    </xf>
    <xf numFmtId="0" fontId="15" fillId="2" borderId="0" xfId="0" applyFont="1" applyFill="1" applyAlignment="1"/>
    <xf numFmtId="0" fontId="16" fillId="2" borderId="0" xfId="0" applyFont="1" applyFill="1" applyAlignment="1"/>
    <xf numFmtId="0" fontId="15" fillId="2" borderId="0" xfId="0" applyFont="1" applyFill="1" applyAlignment="1">
      <alignment wrapText="1"/>
    </xf>
    <xf numFmtId="0" fontId="15" fillId="2" borderId="0" xfId="0" applyFont="1" applyFill="1">
      <alignment vertical="center"/>
    </xf>
    <xf numFmtId="0" fontId="14" fillId="3" borderId="0" xfId="0" applyFont="1" applyFill="1" applyAlignment="1">
      <alignment horizontal="center" vertical="center"/>
    </xf>
    <xf numFmtId="0" fontId="9" fillId="2" borderId="15" xfId="0" applyFont="1" applyFill="1" applyBorder="1" applyAlignment="1">
      <alignment vertical="center" shrinkToFit="1"/>
    </xf>
    <xf numFmtId="0" fontId="19" fillId="0" borderId="0" xfId="0" applyFont="1">
      <alignment vertical="center"/>
    </xf>
    <xf numFmtId="0" fontId="23" fillId="2" borderId="0" xfId="0" applyFont="1" applyFill="1">
      <alignment vertical="center"/>
    </xf>
    <xf numFmtId="0" fontId="23" fillId="2" borderId="0" xfId="0" applyFont="1" applyFill="1" applyAlignment="1">
      <alignment horizontal="right" vertical="center"/>
    </xf>
    <xf numFmtId="0" fontId="6" fillId="2" borderId="0" xfId="2" applyFont="1" applyFill="1">
      <alignment vertical="center"/>
    </xf>
    <xf numFmtId="0" fontId="6" fillId="2" borderId="0" xfId="0" applyFont="1" applyFill="1" applyAlignment="1">
      <alignment horizontal="left" vertical="center" shrinkToFit="1"/>
    </xf>
    <xf numFmtId="0" fontId="15" fillId="2" borderId="1" xfId="2" applyFont="1" applyFill="1" applyBorder="1">
      <alignment vertical="center"/>
    </xf>
    <xf numFmtId="0" fontId="15" fillId="2" borderId="1" xfId="0" applyFont="1" applyFill="1" applyBorder="1">
      <alignment vertical="center"/>
    </xf>
    <xf numFmtId="0" fontId="6" fillId="2" borderId="1" xfId="0" applyFont="1" applyFill="1" applyBorder="1">
      <alignment vertical="center"/>
    </xf>
    <xf numFmtId="0" fontId="15" fillId="2" borderId="1" xfId="2" applyFont="1" applyFill="1" applyBorder="1" applyAlignment="1">
      <alignment horizontal="center" vertical="center" shrinkToFit="1"/>
    </xf>
    <xf numFmtId="49" fontId="14" fillId="2" borderId="1" xfId="2" applyNumberFormat="1" applyFont="1" applyFill="1" applyBorder="1" applyAlignment="1">
      <alignment horizontal="center" vertical="center" shrinkToFit="1"/>
    </xf>
    <xf numFmtId="0" fontId="14" fillId="2" borderId="1" xfId="2" applyFont="1" applyFill="1" applyBorder="1" applyAlignment="1">
      <alignment horizontal="left" vertical="center"/>
    </xf>
    <xf numFmtId="0" fontId="6" fillId="0" borderId="0" xfId="2" applyFont="1">
      <alignment vertical="center"/>
    </xf>
    <xf numFmtId="0" fontId="15" fillId="2" borderId="8" xfId="2" applyFont="1" applyFill="1" applyBorder="1">
      <alignment vertical="center"/>
    </xf>
    <xf numFmtId="0" fontId="14" fillId="3" borderId="1" xfId="2" applyFont="1" applyFill="1" applyBorder="1" applyAlignment="1">
      <alignment horizontal="center" vertical="center" shrinkToFit="1"/>
    </xf>
    <xf numFmtId="0" fontId="14" fillId="2" borderId="0" xfId="0" applyFont="1" applyFill="1" applyAlignment="1">
      <alignment vertical="center" shrinkToFit="1"/>
    </xf>
    <xf numFmtId="0" fontId="15" fillId="2" borderId="0" xfId="2" applyFont="1" applyFill="1">
      <alignment vertical="center"/>
    </xf>
    <xf numFmtId="0" fontId="6" fillId="2" borderId="0" xfId="2" applyFont="1" applyFill="1" applyAlignment="1">
      <alignment horizontal="right" vertical="center"/>
    </xf>
    <xf numFmtId="0" fontId="27" fillId="2" borderId="0" xfId="0" applyFont="1" applyFill="1">
      <alignment vertical="center"/>
    </xf>
    <xf numFmtId="0" fontId="6" fillId="2" borderId="0" xfId="0" applyFont="1" applyFill="1" applyAlignment="1">
      <alignment vertical="center" shrinkToFit="1"/>
    </xf>
    <xf numFmtId="177" fontId="6" fillId="2" borderId="1" xfId="0" applyNumberFormat="1" applyFont="1" applyFill="1" applyBorder="1">
      <alignment vertical="center"/>
    </xf>
    <xf numFmtId="177" fontId="6" fillId="2" borderId="8" xfId="0" applyNumberFormat="1" applyFont="1" applyFill="1" applyBorder="1">
      <alignment vertical="center"/>
    </xf>
    <xf numFmtId="0" fontId="12" fillId="2" borderId="25" xfId="0" applyFont="1" applyFill="1" applyBorder="1">
      <alignment vertical="center"/>
    </xf>
    <xf numFmtId="0" fontId="12" fillId="2" borderId="26" xfId="0" applyFont="1" applyFill="1" applyBorder="1">
      <alignment vertical="center"/>
    </xf>
    <xf numFmtId="38" fontId="6" fillId="0" borderId="0" xfId="1" applyFont="1" applyAlignment="1">
      <alignment horizontal="right" vertical="center"/>
    </xf>
    <xf numFmtId="0" fontId="12" fillId="2" borderId="31" xfId="0" applyFont="1" applyFill="1" applyBorder="1">
      <alignment vertical="center"/>
    </xf>
    <xf numFmtId="0" fontId="12" fillId="2" borderId="0" xfId="0" applyFont="1" applyFill="1">
      <alignment vertical="center"/>
    </xf>
    <xf numFmtId="0" fontId="12" fillId="2" borderId="34" xfId="0" applyFont="1" applyFill="1" applyBorder="1">
      <alignment vertical="center"/>
    </xf>
    <xf numFmtId="0" fontId="12" fillId="2" borderId="1" xfId="0" applyFont="1" applyFill="1" applyBorder="1">
      <alignment vertical="center"/>
    </xf>
    <xf numFmtId="38" fontId="6" fillId="2" borderId="1" xfId="1" applyFont="1" applyFill="1" applyBorder="1" applyAlignment="1">
      <alignment horizontal="right" vertical="center"/>
    </xf>
    <xf numFmtId="38" fontId="6" fillId="2" borderId="43" xfId="1" applyFont="1" applyFill="1" applyBorder="1" applyAlignment="1">
      <alignment horizontal="right" vertical="center"/>
    </xf>
    <xf numFmtId="38" fontId="6" fillId="2" borderId="44" xfId="1" applyFont="1" applyFill="1" applyBorder="1" applyAlignment="1">
      <alignment horizontal="right" vertical="center"/>
    </xf>
    <xf numFmtId="0" fontId="12" fillId="2" borderId="8" xfId="0" applyFont="1" applyFill="1" applyBorder="1">
      <alignment vertical="center"/>
    </xf>
    <xf numFmtId="38" fontId="6" fillId="2" borderId="47" xfId="1" applyFont="1" applyFill="1" applyBorder="1" applyAlignment="1">
      <alignment horizontal="right" vertical="center"/>
    </xf>
    <xf numFmtId="38" fontId="6" fillId="2" borderId="48" xfId="1" applyFont="1" applyFill="1" applyBorder="1" applyAlignment="1">
      <alignment horizontal="right" vertical="center"/>
    </xf>
    <xf numFmtId="38" fontId="6" fillId="2" borderId="0" xfId="1" applyFont="1" applyFill="1" applyBorder="1" applyAlignment="1">
      <alignment horizontal="center" vertical="center"/>
    </xf>
    <xf numFmtId="38" fontId="6" fillId="2" borderId="0" xfId="1" applyFont="1" applyFill="1" applyBorder="1" applyAlignment="1">
      <alignment horizontal="right" vertical="center"/>
    </xf>
    <xf numFmtId="0" fontId="31" fillId="2" borderId="0" xfId="0" applyFont="1" applyFill="1">
      <alignment vertical="center"/>
    </xf>
    <xf numFmtId="0" fontId="31" fillId="0" borderId="0" xfId="0" applyFont="1" applyAlignment="1">
      <alignment horizontal="right" vertical="center"/>
    </xf>
    <xf numFmtId="0" fontId="31" fillId="0" borderId="0" xfId="0" applyFont="1">
      <alignment vertical="center"/>
    </xf>
    <xf numFmtId="0" fontId="32" fillId="0" borderId="0" xfId="0" applyFont="1">
      <alignment vertical="center"/>
    </xf>
    <xf numFmtId="0" fontId="32" fillId="2" borderId="0" xfId="0" applyFont="1" applyFill="1">
      <alignment vertical="center"/>
    </xf>
    <xf numFmtId="0" fontId="32" fillId="2" borderId="1" xfId="0" applyFont="1" applyFill="1" applyBorder="1">
      <alignment vertical="center"/>
    </xf>
    <xf numFmtId="0" fontId="35" fillId="0" borderId="0" xfId="0" applyFont="1">
      <alignment vertical="center"/>
    </xf>
    <xf numFmtId="0" fontId="32" fillId="2" borderId="13" xfId="0" applyFont="1" applyFill="1" applyBorder="1">
      <alignment vertical="center"/>
    </xf>
    <xf numFmtId="0" fontId="32" fillId="2" borderId="51" xfId="0" applyFont="1" applyFill="1" applyBorder="1">
      <alignment vertical="center"/>
    </xf>
    <xf numFmtId="0" fontId="32" fillId="3" borderId="0" xfId="0" applyFont="1" applyFill="1">
      <alignment vertical="center"/>
    </xf>
    <xf numFmtId="0" fontId="37" fillId="2" borderId="0" xfId="0" applyFont="1" applyFill="1">
      <alignment vertical="center"/>
    </xf>
    <xf numFmtId="0" fontId="32" fillId="2" borderId="11" xfId="0" applyFont="1" applyFill="1" applyBorder="1">
      <alignment vertical="center"/>
    </xf>
    <xf numFmtId="0" fontId="32" fillId="2" borderId="12" xfId="0" applyFont="1" applyFill="1" applyBorder="1">
      <alignment vertical="center"/>
    </xf>
    <xf numFmtId="0" fontId="32" fillId="3" borderId="1" xfId="0" applyFont="1" applyFill="1" applyBorder="1">
      <alignment vertical="center"/>
    </xf>
    <xf numFmtId="0" fontId="12" fillId="2" borderId="49" xfId="0" applyFont="1" applyFill="1" applyBorder="1">
      <alignment vertical="center"/>
    </xf>
    <xf numFmtId="0" fontId="12" fillId="2" borderId="45" xfId="0" applyFont="1" applyFill="1" applyBorder="1">
      <alignment vertical="center"/>
    </xf>
    <xf numFmtId="0" fontId="6" fillId="0" borderId="0" xfId="0" applyFont="1">
      <alignment vertical="center"/>
    </xf>
    <xf numFmtId="0" fontId="6" fillId="3" borderId="0" xfId="0" applyFont="1" applyFill="1">
      <alignment vertical="center"/>
    </xf>
    <xf numFmtId="0" fontId="9" fillId="2" borderId="15" xfId="0" applyFont="1" applyFill="1" applyBorder="1">
      <alignment vertical="center"/>
    </xf>
    <xf numFmtId="0" fontId="7" fillId="0" borderId="0" xfId="0" applyFont="1">
      <alignment vertical="center"/>
    </xf>
    <xf numFmtId="38" fontId="6" fillId="2" borderId="45" xfId="1" applyFont="1" applyFill="1" applyBorder="1" applyAlignment="1">
      <alignment horizontal="right" vertical="center"/>
    </xf>
    <xf numFmtId="0" fontId="6" fillId="2" borderId="0" xfId="0" applyFont="1" applyFill="1">
      <alignment vertical="center"/>
    </xf>
    <xf numFmtId="38" fontId="6" fillId="2" borderId="8" xfId="1" applyFont="1" applyFill="1" applyBorder="1" applyAlignment="1">
      <alignment horizontal="right" vertical="center"/>
    </xf>
    <xf numFmtId="0" fontId="34" fillId="2" borderId="0" xfId="0" applyFont="1" applyFill="1" applyAlignment="1">
      <alignment horizontal="left" vertical="center"/>
    </xf>
    <xf numFmtId="38" fontId="9" fillId="4" borderId="9" xfId="1" applyFont="1" applyFill="1" applyBorder="1" applyAlignment="1">
      <alignment vertical="center" wrapText="1"/>
    </xf>
    <xf numFmtId="38" fontId="9" fillId="4" borderId="6" xfId="1" applyFont="1" applyFill="1" applyBorder="1" applyAlignment="1">
      <alignment horizontal="left" vertical="center"/>
    </xf>
    <xf numFmtId="38" fontId="9" fillId="4" borderId="8" xfId="1" applyFont="1" applyFill="1" applyBorder="1" applyAlignment="1">
      <alignment horizontal="left" vertical="center"/>
    </xf>
    <xf numFmtId="38" fontId="9" fillId="4" borderId="7" xfId="1" applyFont="1" applyFill="1" applyBorder="1" applyAlignment="1">
      <alignment horizontal="left" vertical="center"/>
    </xf>
    <xf numFmtId="38" fontId="10" fillId="3" borderId="3" xfId="1" applyFont="1" applyFill="1" applyBorder="1" applyAlignment="1">
      <alignment horizontal="center" vertical="center"/>
    </xf>
    <xf numFmtId="38" fontId="10" fillId="4" borderId="2" xfId="1" applyFont="1" applyFill="1" applyBorder="1" applyAlignment="1">
      <alignment vertical="center" wrapText="1"/>
    </xf>
    <xf numFmtId="38" fontId="10" fillId="4" borderId="9" xfId="1" applyFont="1" applyFill="1" applyBorder="1" applyAlignment="1">
      <alignment vertical="center" wrapText="1"/>
    </xf>
    <xf numFmtId="0" fontId="18" fillId="0" borderId="0" xfId="0" applyFont="1" applyAlignment="1">
      <alignment horizontal="center" vertical="center"/>
    </xf>
    <xf numFmtId="0" fontId="38" fillId="2" borderId="0" xfId="0" applyFont="1" applyFill="1">
      <alignment vertical="center"/>
    </xf>
    <xf numFmtId="0" fontId="12" fillId="2" borderId="0" xfId="0" applyFont="1" applyFill="1" applyBorder="1">
      <alignment vertical="center"/>
    </xf>
    <xf numFmtId="0" fontId="6" fillId="0" borderId="0" xfId="0" applyFont="1">
      <alignment vertical="center"/>
    </xf>
    <xf numFmtId="0" fontId="6" fillId="3" borderId="0" xfId="0" applyFont="1" applyFill="1">
      <alignment vertical="center"/>
    </xf>
    <xf numFmtId="0" fontId="9" fillId="2" borderId="15" xfId="0" applyFont="1" applyFill="1" applyBorder="1">
      <alignment vertical="center"/>
    </xf>
    <xf numFmtId="0" fontId="7" fillId="0" borderId="0" xfId="0" applyFont="1">
      <alignment vertical="center"/>
    </xf>
    <xf numFmtId="38" fontId="6" fillId="2" borderId="45" xfId="1" applyFont="1" applyFill="1" applyBorder="1" applyAlignment="1">
      <alignment horizontal="right" vertical="center"/>
    </xf>
    <xf numFmtId="0" fontId="6" fillId="2" borderId="0" xfId="0" applyFont="1" applyFill="1">
      <alignment vertical="center"/>
    </xf>
    <xf numFmtId="38" fontId="6" fillId="2" borderId="8" xfId="1" applyFont="1" applyFill="1" applyBorder="1" applyAlignment="1">
      <alignment horizontal="right" vertical="center"/>
    </xf>
    <xf numFmtId="0" fontId="34" fillId="2" borderId="0" xfId="0" applyFont="1" applyFill="1" applyAlignment="1">
      <alignment horizontal="left" vertical="center"/>
    </xf>
    <xf numFmtId="38" fontId="6" fillId="2" borderId="8" xfId="1" applyFont="1" applyFill="1" applyBorder="1" applyAlignment="1">
      <alignment horizontal="right" vertical="center"/>
    </xf>
    <xf numFmtId="38" fontId="6" fillId="2" borderId="53" xfId="1" applyFont="1" applyFill="1" applyBorder="1" applyAlignment="1">
      <alignment horizontal="right" vertical="center"/>
    </xf>
    <xf numFmtId="0" fontId="7" fillId="0" borderId="0" xfId="0" applyFont="1">
      <alignment vertical="center"/>
    </xf>
    <xf numFmtId="0" fontId="9" fillId="2" borderId="15" xfId="0" applyFont="1" applyFill="1" applyBorder="1">
      <alignment vertical="center"/>
    </xf>
    <xf numFmtId="0" fontId="6" fillId="0" borderId="0" xfId="0" applyFont="1">
      <alignment vertical="center"/>
    </xf>
    <xf numFmtId="0" fontId="6" fillId="3" borderId="0" xfId="0" applyFont="1" applyFill="1">
      <alignment vertical="center"/>
    </xf>
    <xf numFmtId="38" fontId="6" fillId="2" borderId="8" xfId="1" applyFont="1" applyFill="1" applyBorder="1" applyAlignment="1">
      <alignment horizontal="right" vertical="center"/>
    </xf>
    <xf numFmtId="38" fontId="6" fillId="2" borderId="45" xfId="1" applyFont="1" applyFill="1" applyBorder="1" applyAlignment="1">
      <alignment horizontal="right" vertical="center"/>
    </xf>
    <xf numFmtId="0" fontId="6" fillId="2" borderId="0" xfId="0" applyFont="1" applyFill="1">
      <alignment vertical="center"/>
    </xf>
    <xf numFmtId="0" fontId="34" fillId="2" borderId="0" xfId="0" applyFont="1" applyFill="1" applyAlignment="1">
      <alignment horizontal="left" vertical="center"/>
    </xf>
    <xf numFmtId="38" fontId="10" fillId="4" borderId="3" xfId="1" applyFont="1" applyFill="1" applyBorder="1" applyAlignment="1">
      <alignment horizontal="center" vertical="center"/>
    </xf>
    <xf numFmtId="0" fontId="41" fillId="7" borderId="0" xfId="0" applyFont="1" applyFill="1">
      <alignment vertical="center"/>
    </xf>
    <xf numFmtId="38" fontId="9" fillId="0" borderId="6" xfId="1" applyFont="1" applyFill="1" applyBorder="1" applyAlignment="1">
      <alignment horizontal="left" vertical="center"/>
    </xf>
    <xf numFmtId="38" fontId="9" fillId="0" borderId="8" xfId="1" applyFont="1" applyFill="1" applyBorder="1" applyAlignment="1">
      <alignment horizontal="left" vertical="center"/>
    </xf>
    <xf numFmtId="38" fontId="9" fillId="0" borderId="7" xfId="1" applyFont="1" applyFill="1" applyBorder="1" applyAlignment="1">
      <alignment horizontal="left" vertical="center"/>
    </xf>
    <xf numFmtId="0" fontId="4" fillId="3" borderId="1" xfId="0" applyFont="1" applyFill="1" applyBorder="1">
      <alignment vertical="center"/>
    </xf>
    <xf numFmtId="0" fontId="5" fillId="3" borderId="1" xfId="0" applyFont="1" applyFill="1" applyBorder="1">
      <alignment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38" fontId="9" fillId="4" borderId="3" xfId="1" applyFont="1" applyFill="1" applyBorder="1" applyAlignment="1">
      <alignment horizontal="left" vertical="center"/>
    </xf>
    <xf numFmtId="38" fontId="9" fillId="0" borderId="2" xfId="1" applyFont="1" applyBorder="1" applyAlignment="1">
      <alignment vertical="center"/>
    </xf>
    <xf numFmtId="0" fontId="0" fillId="0" borderId="5" xfId="0" applyBorder="1">
      <alignment vertical="center"/>
    </xf>
    <xf numFmtId="0" fontId="10" fillId="6" borderId="2" xfId="0" applyFont="1" applyFill="1" applyBorder="1" applyAlignment="1">
      <alignment vertical="center" wrapText="1"/>
    </xf>
    <xf numFmtId="0" fontId="0" fillId="0" borderId="5" xfId="0" applyBorder="1" applyAlignment="1">
      <alignment vertical="center" wrapText="1"/>
    </xf>
    <xf numFmtId="38" fontId="9" fillId="0" borderId="3" xfId="1" applyFont="1" applyFill="1" applyBorder="1" applyAlignment="1">
      <alignment horizontal="left" vertical="center"/>
    </xf>
    <xf numFmtId="38" fontId="9" fillId="0" borderId="5" xfId="1" applyFont="1" applyBorder="1" applyAlignment="1">
      <alignment vertical="center"/>
    </xf>
    <xf numFmtId="38" fontId="10" fillId="0" borderId="2" xfId="1" applyFont="1" applyFill="1" applyBorder="1" applyAlignment="1">
      <alignment horizontal="center" vertical="center"/>
    </xf>
    <xf numFmtId="38" fontId="10" fillId="0" borderId="5" xfId="1" applyFont="1" applyFill="1" applyBorder="1" applyAlignment="1">
      <alignment horizontal="center" vertical="center"/>
    </xf>
    <xf numFmtId="0" fontId="9" fillId="6" borderId="2" xfId="0" applyFont="1" applyFill="1" applyBorder="1" applyAlignment="1">
      <alignment vertical="center" wrapText="1"/>
    </xf>
    <xf numFmtId="0" fontId="9" fillId="2" borderId="15" xfId="0" applyFont="1" applyFill="1" applyBorder="1">
      <alignment vertical="center"/>
    </xf>
    <xf numFmtId="0" fontId="10" fillId="2" borderId="3"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Alignment="1">
      <alignment horizontal="center" vertical="center"/>
    </xf>
    <xf numFmtId="0" fontId="4" fillId="2" borderId="1" xfId="0" applyFont="1" applyFill="1" applyBorder="1">
      <alignment vertical="center"/>
    </xf>
    <xf numFmtId="0" fontId="5" fillId="0" borderId="1" xfId="0" applyFont="1" applyBorder="1">
      <alignment vertical="center"/>
    </xf>
    <xf numFmtId="0" fontId="7" fillId="0" borderId="0" xfId="0" applyFont="1">
      <alignment vertical="center"/>
    </xf>
    <xf numFmtId="0" fontId="7" fillId="3" borderId="6" xfId="0" applyFont="1" applyFill="1" applyBorder="1">
      <alignment vertical="center"/>
    </xf>
    <xf numFmtId="0" fontId="7" fillId="3" borderId="8" xfId="0" applyFont="1" applyFill="1" applyBorder="1">
      <alignment vertical="center"/>
    </xf>
    <xf numFmtId="0" fontId="7" fillId="3" borderId="7" xfId="0" applyFont="1" applyFill="1" applyBorder="1">
      <alignment vertical="center"/>
    </xf>
    <xf numFmtId="0" fontId="15" fillId="3" borderId="0" xfId="0" applyFont="1" applyFill="1" applyAlignment="1">
      <alignment horizontal="left" shrinkToFit="1"/>
    </xf>
    <xf numFmtId="0" fontId="15" fillId="3" borderId="0" xfId="0" applyFont="1" applyFill="1" applyAlignment="1">
      <alignment horizontal="left" vertical="center" shrinkToFit="1"/>
    </xf>
    <xf numFmtId="0" fontId="40" fillId="0" borderId="6" xfId="0" applyFont="1" applyBorder="1" applyAlignment="1">
      <alignment vertical="center" wrapText="1"/>
    </xf>
    <xf numFmtId="0" fontId="10" fillId="0" borderId="7" xfId="0" applyFont="1" applyBorder="1" applyAlignment="1">
      <alignment vertical="center" wrapText="1"/>
    </xf>
    <xf numFmtId="0" fontId="6" fillId="2" borderId="16" xfId="0" applyFont="1" applyFill="1" applyBorder="1">
      <alignment vertical="center"/>
    </xf>
    <xf numFmtId="0" fontId="6" fillId="2" borderId="17" xfId="0" applyFont="1" applyFill="1" applyBorder="1">
      <alignment vertical="center"/>
    </xf>
    <xf numFmtId="0" fontId="0" fillId="2" borderId="17" xfId="0" applyFill="1" applyBorder="1">
      <alignment vertical="center"/>
    </xf>
    <xf numFmtId="0" fontId="0" fillId="2" borderId="18" xfId="0" applyFill="1" applyBorder="1">
      <alignment vertical="center"/>
    </xf>
    <xf numFmtId="0" fontId="6" fillId="2" borderId="16" xfId="0" applyFont="1" applyFill="1" applyBorder="1" applyAlignment="1">
      <alignment vertical="center" wrapText="1"/>
    </xf>
    <xf numFmtId="0" fontId="6" fillId="2" borderId="17" xfId="0" applyFont="1" applyFill="1" applyBorder="1" applyAlignment="1">
      <alignment vertical="center" wrapText="1"/>
    </xf>
    <xf numFmtId="0" fontId="0" fillId="2" borderId="17" xfId="0" applyFill="1" applyBorder="1" applyAlignment="1">
      <alignment vertical="center" wrapText="1"/>
    </xf>
    <xf numFmtId="0" fontId="6" fillId="0" borderId="19" xfId="0" applyFont="1" applyBorder="1" applyAlignment="1">
      <alignment horizontal="center" vertical="center"/>
    </xf>
    <xf numFmtId="0" fontId="6" fillId="3" borderId="20" xfId="0" applyFont="1" applyFill="1" applyBorder="1">
      <alignment vertical="center"/>
    </xf>
    <xf numFmtId="0" fontId="6" fillId="0" borderId="21" xfId="0" applyFont="1" applyBorder="1">
      <alignment vertic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0" xfId="0" applyFont="1">
      <alignment vertical="center"/>
    </xf>
    <xf numFmtId="0" fontId="6" fillId="3" borderId="0" xfId="0" applyFont="1" applyFill="1">
      <alignment vertical="center"/>
    </xf>
    <xf numFmtId="0" fontId="6" fillId="2" borderId="0" xfId="0" applyFont="1" applyFill="1" applyAlignment="1">
      <alignment horizontal="right" vertical="center" shrinkToFit="1"/>
    </xf>
    <xf numFmtId="0" fontId="6" fillId="3" borderId="0" xfId="0" applyFont="1" applyFill="1" applyAlignment="1">
      <alignment horizontal="center" vertical="center"/>
    </xf>
    <xf numFmtId="49" fontId="14" fillId="3" borderId="1" xfId="2" applyNumberFormat="1" applyFont="1" applyFill="1" applyBorder="1" applyAlignment="1">
      <alignment horizontal="center" vertical="center"/>
    </xf>
    <xf numFmtId="0" fontId="15" fillId="2" borderId="0" xfId="2" applyFont="1" applyFill="1" applyAlignment="1">
      <alignment horizontal="left" vertical="top" wrapText="1"/>
    </xf>
    <xf numFmtId="0" fontId="25" fillId="2" borderId="0" xfId="2" applyFont="1" applyFill="1" applyAlignment="1">
      <alignment horizontal="left"/>
    </xf>
    <xf numFmtId="0" fontId="25" fillId="2" borderId="1" xfId="2" applyFont="1" applyFill="1" applyBorder="1" applyAlignment="1">
      <alignment horizontal="left"/>
    </xf>
    <xf numFmtId="38" fontId="27" fillId="2" borderId="0" xfId="0" applyNumberFormat="1" applyFont="1" applyFill="1" applyAlignment="1">
      <alignment horizontal="right"/>
    </xf>
    <xf numFmtId="38" fontId="27" fillId="2" borderId="1" xfId="0" applyNumberFormat="1" applyFont="1" applyFill="1" applyBorder="1" applyAlignment="1">
      <alignment horizontal="right"/>
    </xf>
    <xf numFmtId="0" fontId="27" fillId="2" borderId="0" xfId="0" applyFont="1" applyFill="1" applyAlignment="1">
      <alignment horizontal="right"/>
    </xf>
    <xf numFmtId="0" fontId="27" fillId="2" borderId="1" xfId="0" applyFont="1" applyFill="1" applyBorder="1" applyAlignment="1">
      <alignment horizontal="right"/>
    </xf>
    <xf numFmtId="38" fontId="6" fillId="2" borderId="1" xfId="0" applyNumberFormat="1" applyFont="1" applyFill="1" applyBorder="1" applyAlignment="1">
      <alignment horizontal="right" vertical="center"/>
    </xf>
    <xf numFmtId="0" fontId="14" fillId="3" borderId="8" xfId="2" applyFont="1" applyFill="1" applyBorder="1" applyAlignment="1">
      <alignment horizontal="left" vertical="center" shrinkToFit="1"/>
    </xf>
    <xf numFmtId="0" fontId="14" fillId="3" borderId="1" xfId="2" applyFont="1" applyFill="1" applyBorder="1" applyAlignment="1">
      <alignment horizontal="left" vertical="center" shrinkToFit="1"/>
    </xf>
    <xf numFmtId="0" fontId="24" fillId="2" borderId="0" xfId="2" applyFont="1" applyFill="1" applyAlignment="1">
      <alignment horizontal="center" vertical="center"/>
    </xf>
    <xf numFmtId="0" fontId="12" fillId="2" borderId="1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31"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32"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19" xfId="0" applyFont="1" applyFill="1" applyBorder="1" applyAlignment="1">
      <alignment horizontal="left" vertical="center" wrapText="1"/>
    </xf>
    <xf numFmtId="178" fontId="6" fillId="2" borderId="8" xfId="1" applyNumberFormat="1" applyFont="1" applyFill="1" applyBorder="1" applyAlignment="1">
      <alignment horizontal="right" vertical="center"/>
    </xf>
    <xf numFmtId="178" fontId="6" fillId="2" borderId="43" xfId="1" applyNumberFormat="1" applyFont="1" applyFill="1" applyBorder="1" applyAlignment="1">
      <alignment horizontal="right" vertical="center"/>
    </xf>
    <xf numFmtId="38" fontId="6" fillId="2" borderId="42" xfId="1" applyFont="1" applyFill="1" applyBorder="1" applyAlignment="1">
      <alignment horizontal="right" vertical="center"/>
    </xf>
    <xf numFmtId="38" fontId="6" fillId="2" borderId="8" xfId="1" applyFont="1" applyFill="1" applyBorder="1" applyAlignment="1">
      <alignment horizontal="right" vertical="center"/>
    </xf>
    <xf numFmtId="38" fontId="6" fillId="2" borderId="6" xfId="0" applyNumberFormat="1" applyFont="1" applyFill="1" applyBorder="1">
      <alignment vertical="center"/>
    </xf>
    <xf numFmtId="38" fontId="6" fillId="2" borderId="8" xfId="0" applyNumberFormat="1" applyFont="1" applyFill="1" applyBorder="1">
      <alignment vertical="center"/>
    </xf>
    <xf numFmtId="0" fontId="6" fillId="2" borderId="8" xfId="0" applyFont="1" applyFill="1" applyBorder="1">
      <alignment vertical="center"/>
    </xf>
    <xf numFmtId="38" fontId="6" fillId="2" borderId="41" xfId="1" applyFont="1" applyFill="1" applyBorder="1" applyAlignment="1">
      <alignment horizontal="right" vertical="center"/>
    </xf>
    <xf numFmtId="0" fontId="6" fillId="2" borderId="8" xfId="0" applyFont="1" applyFill="1" applyBorder="1" applyAlignment="1">
      <alignment horizontal="right" vertical="center"/>
    </xf>
    <xf numFmtId="178" fontId="6" fillId="2" borderId="41" xfId="1" applyNumberFormat="1" applyFont="1" applyFill="1" applyBorder="1" applyAlignment="1">
      <alignment horizontal="right" vertical="center"/>
    </xf>
    <xf numFmtId="49" fontId="12" fillId="3" borderId="3" xfId="0" applyNumberFormat="1" applyFont="1" applyFill="1" applyBorder="1" applyAlignment="1">
      <alignment horizontal="center" vertical="center" shrinkToFit="1"/>
    </xf>
    <xf numFmtId="38" fontId="12" fillId="2" borderId="3" xfId="1" applyFont="1" applyFill="1" applyBorder="1" applyAlignment="1">
      <alignment horizontal="center" vertical="center"/>
    </xf>
    <xf numFmtId="49" fontId="12" fillId="3" borderId="3" xfId="1" applyNumberFormat="1" applyFont="1" applyFill="1" applyBorder="1" applyAlignment="1">
      <alignment horizontal="center" vertical="center" shrinkToFit="1"/>
    </xf>
    <xf numFmtId="38" fontId="6" fillId="2" borderId="52" xfId="1" applyFont="1" applyFill="1" applyBorder="1" applyAlignment="1">
      <alignment vertical="center"/>
    </xf>
    <xf numFmtId="38" fontId="6" fillId="2" borderId="45" xfId="1" applyFont="1" applyFill="1" applyBorder="1" applyAlignment="1">
      <alignment vertical="center"/>
    </xf>
    <xf numFmtId="38" fontId="6" fillId="2" borderId="49" xfId="1" applyFont="1" applyFill="1" applyBorder="1" applyAlignment="1">
      <alignment horizontal="right" vertical="center"/>
    </xf>
    <xf numFmtId="38" fontId="6" fillId="2" borderId="45" xfId="1" applyFont="1" applyFill="1" applyBorder="1" applyAlignment="1">
      <alignment horizontal="right" vertical="center"/>
    </xf>
    <xf numFmtId="0" fontId="6" fillId="2" borderId="45" xfId="0" applyFont="1" applyFill="1" applyBorder="1" applyAlignment="1">
      <alignment horizontal="right" vertical="center"/>
    </xf>
    <xf numFmtId="38" fontId="6" fillId="2" borderId="46" xfId="1" applyFont="1" applyFill="1" applyBorder="1" applyAlignment="1">
      <alignment horizontal="right" vertical="center"/>
    </xf>
    <xf numFmtId="178" fontId="6" fillId="2" borderId="49" xfId="1" applyNumberFormat="1" applyFont="1" applyFill="1" applyBorder="1" applyAlignment="1">
      <alignment horizontal="right" vertical="center"/>
    </xf>
    <xf numFmtId="178" fontId="6" fillId="2" borderId="45" xfId="1" applyNumberFormat="1" applyFont="1" applyFill="1" applyBorder="1" applyAlignment="1">
      <alignment horizontal="right" vertical="center"/>
    </xf>
    <xf numFmtId="178" fontId="6" fillId="2" borderId="47" xfId="1" applyNumberFormat="1" applyFont="1" applyFill="1" applyBorder="1" applyAlignment="1">
      <alignment horizontal="right" vertical="center"/>
    </xf>
    <xf numFmtId="0" fontId="12" fillId="2" borderId="3" xfId="0" applyFont="1" applyFill="1" applyBorder="1" applyAlignment="1">
      <alignment horizontal="center" vertical="center"/>
    </xf>
    <xf numFmtId="0" fontId="12" fillId="3" borderId="3" xfId="0" applyFont="1" applyFill="1" applyBorder="1" applyAlignment="1">
      <alignment horizontal="left" vertical="center" shrinkToFit="1"/>
    </xf>
    <xf numFmtId="0" fontId="12" fillId="3" borderId="3" xfId="0" applyFont="1" applyFill="1" applyBorder="1" applyAlignment="1">
      <alignment horizontal="center" vertical="center" shrinkToFit="1"/>
    </xf>
    <xf numFmtId="38" fontId="12" fillId="3" borderId="3" xfId="1" applyFont="1" applyFill="1" applyBorder="1" applyAlignment="1">
      <alignment horizontal="center" vertical="center" shrinkToFit="1"/>
    </xf>
    <xf numFmtId="178" fontId="6" fillId="2" borderId="46" xfId="1" applyNumberFormat="1" applyFont="1" applyFill="1" applyBorder="1" applyAlignment="1">
      <alignment horizontal="right" vertical="center"/>
    </xf>
    <xf numFmtId="0" fontId="6" fillId="2" borderId="0" xfId="0" applyFont="1" applyFill="1">
      <alignment vertical="center"/>
    </xf>
    <xf numFmtId="0" fontId="33" fillId="5" borderId="0" xfId="0" applyFont="1" applyFill="1" applyAlignment="1">
      <alignment horizontal="center" vertical="center"/>
    </xf>
    <xf numFmtId="0" fontId="34" fillId="2" borderId="0" xfId="0" applyFont="1" applyFill="1" applyAlignment="1">
      <alignment horizontal="center" vertical="center"/>
    </xf>
    <xf numFmtId="0" fontId="34" fillId="2" borderId="0" xfId="0" applyFont="1" applyFill="1" applyAlignment="1">
      <alignment horizontal="left" vertical="center"/>
    </xf>
    <xf numFmtId="0" fontId="31" fillId="3" borderId="0" xfId="0" applyFont="1" applyFill="1" applyAlignment="1">
      <alignment horizontal="center" shrinkToFit="1"/>
    </xf>
    <xf numFmtId="0" fontId="31" fillId="3" borderId="1" xfId="0" applyFont="1" applyFill="1" applyBorder="1" applyAlignment="1">
      <alignment horizontal="center" shrinkToFit="1"/>
    </xf>
    <xf numFmtId="0" fontId="32" fillId="2" borderId="3" xfId="0" applyFont="1" applyFill="1" applyBorder="1" applyAlignment="1">
      <alignment horizontal="center" vertical="center"/>
    </xf>
    <xf numFmtId="0" fontId="35" fillId="3" borderId="9" xfId="0" applyFont="1" applyFill="1" applyBorder="1" applyAlignment="1">
      <alignment horizontal="center" vertical="center"/>
    </xf>
    <xf numFmtId="0" fontId="35" fillId="3" borderId="50" xfId="0" applyFont="1" applyFill="1" applyBorder="1" applyAlignment="1">
      <alignment horizontal="center" vertical="center"/>
    </xf>
    <xf numFmtId="0" fontId="35" fillId="3" borderId="10" xfId="0" applyFont="1" applyFill="1" applyBorder="1" applyAlignment="1">
      <alignment horizontal="center" vertical="center"/>
    </xf>
    <xf numFmtId="0" fontId="35" fillId="3" borderId="13" xfId="0" applyFont="1" applyFill="1" applyBorder="1" applyAlignment="1">
      <alignment horizontal="center" vertical="center"/>
    </xf>
    <xf numFmtId="0" fontId="35" fillId="3" borderId="0" xfId="0" applyFont="1" applyFill="1" applyAlignment="1">
      <alignment horizontal="center" vertical="center"/>
    </xf>
    <xf numFmtId="0" fontId="35" fillId="3" borderId="51" xfId="0" applyFont="1" applyFill="1" applyBorder="1" applyAlignment="1">
      <alignment horizontal="center" vertical="center"/>
    </xf>
    <xf numFmtId="0" fontId="35" fillId="2" borderId="50" xfId="0" applyFont="1" applyFill="1" applyBorder="1" applyAlignment="1">
      <alignment horizontal="left" vertical="center"/>
    </xf>
    <xf numFmtId="0" fontId="35" fillId="2" borderId="10" xfId="0" applyFont="1" applyFill="1" applyBorder="1" applyAlignment="1">
      <alignment horizontal="left" vertical="center"/>
    </xf>
    <xf numFmtId="0" fontId="35" fillId="2" borderId="0" xfId="0" applyFont="1" applyFill="1" applyAlignment="1">
      <alignment horizontal="left" vertical="center"/>
    </xf>
    <xf numFmtId="0" fontId="35" fillId="2" borderId="51" xfId="0" applyFont="1" applyFill="1" applyBorder="1" applyAlignment="1">
      <alignment horizontal="left" vertical="center"/>
    </xf>
    <xf numFmtId="0" fontId="35" fillId="3" borderId="11" xfId="0" applyFont="1" applyFill="1" applyBorder="1" applyAlignment="1">
      <alignment horizontal="center" vertical="center"/>
    </xf>
    <xf numFmtId="0" fontId="35" fillId="3" borderId="1" xfId="0" applyFont="1" applyFill="1" applyBorder="1" applyAlignment="1">
      <alignment horizontal="center" vertical="center"/>
    </xf>
    <xf numFmtId="0" fontId="35" fillId="3" borderId="12" xfId="0" applyFont="1" applyFill="1" applyBorder="1" applyAlignment="1">
      <alignment horizontal="center" vertical="center"/>
    </xf>
    <xf numFmtId="0" fontId="35" fillId="2" borderId="1" xfId="0" applyFont="1" applyFill="1" applyBorder="1" applyAlignment="1">
      <alignment horizontal="left" vertical="center"/>
    </xf>
    <xf numFmtId="0" fontId="35" fillId="2" borderId="12" xfId="0" applyFont="1" applyFill="1" applyBorder="1" applyAlignment="1">
      <alignment horizontal="left" vertical="center"/>
    </xf>
    <xf numFmtId="0" fontId="32" fillId="2" borderId="0" xfId="0" applyFont="1" applyFill="1" applyAlignment="1">
      <alignment horizontal="left" vertical="center" wrapText="1"/>
    </xf>
    <xf numFmtId="0" fontId="32" fillId="2" borderId="51" xfId="0" applyFont="1" applyFill="1" applyBorder="1" applyAlignment="1">
      <alignment horizontal="left" vertical="center" wrapText="1"/>
    </xf>
    <xf numFmtId="0" fontId="40" fillId="0" borderId="7" xfId="0" applyFont="1" applyBorder="1" applyAlignment="1">
      <alignment vertical="center" wrapText="1"/>
    </xf>
    <xf numFmtId="178" fontId="6" fillId="2" borderId="42" xfId="1" applyNumberFormat="1" applyFont="1" applyFill="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502227</xdr:colOff>
      <xdr:row>2</xdr:row>
      <xdr:rowOff>0</xdr:rowOff>
    </xdr:from>
    <xdr:to>
      <xdr:col>16</xdr:col>
      <xdr:colOff>508000</xdr:colOff>
      <xdr:row>4</xdr:row>
      <xdr:rowOff>76200</xdr:rowOff>
    </xdr:to>
    <xdr:sp macro="" textlink="">
      <xdr:nvSpPr>
        <xdr:cNvPr id="2" name="テキスト ボックス 1">
          <a:extLst>
            <a:ext uri="{FF2B5EF4-FFF2-40B4-BE49-F238E27FC236}">
              <a16:creationId xmlns:a16="http://schemas.microsoft.com/office/drawing/2014/main" id="{FE5046A3-2384-402A-BD75-7A676A98200C}"/>
            </a:ext>
          </a:extLst>
        </xdr:cNvPr>
        <xdr:cNvSpPr txBox="1"/>
      </xdr:nvSpPr>
      <xdr:spPr>
        <a:xfrm>
          <a:off x="9093777" y="533400"/>
          <a:ext cx="2796598" cy="609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2309</xdr:colOff>
      <xdr:row>4</xdr:row>
      <xdr:rowOff>228023</xdr:rowOff>
    </xdr:from>
    <xdr:to>
      <xdr:col>58</xdr:col>
      <xdr:colOff>76200</xdr:colOff>
      <xdr:row>7</xdr:row>
      <xdr:rowOff>165100</xdr:rowOff>
    </xdr:to>
    <xdr:sp macro="" textlink="">
      <xdr:nvSpPr>
        <xdr:cNvPr id="2" name="テキスト ボックス 1">
          <a:extLst>
            <a:ext uri="{FF2B5EF4-FFF2-40B4-BE49-F238E27FC236}">
              <a16:creationId xmlns:a16="http://schemas.microsoft.com/office/drawing/2014/main" id="{CA47588A-8C2B-4340-B8B3-6AF95F579455}"/>
            </a:ext>
          </a:extLst>
        </xdr:cNvPr>
        <xdr:cNvSpPr txBox="1"/>
      </xdr:nvSpPr>
      <xdr:spPr>
        <a:xfrm>
          <a:off x="8803409" y="1218623"/>
          <a:ext cx="2874241" cy="6800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0</xdr:colOff>
      <xdr:row>3</xdr:row>
      <xdr:rowOff>0</xdr:rowOff>
    </xdr:from>
    <xdr:to>
      <xdr:col>57</xdr:col>
      <xdr:colOff>31749</xdr:colOff>
      <xdr:row>5</xdr:row>
      <xdr:rowOff>213013</xdr:rowOff>
    </xdr:to>
    <xdr:sp macro="" textlink="">
      <xdr:nvSpPr>
        <xdr:cNvPr id="2" name="テキスト ボックス 1">
          <a:extLst>
            <a:ext uri="{FF2B5EF4-FFF2-40B4-BE49-F238E27FC236}">
              <a16:creationId xmlns:a16="http://schemas.microsoft.com/office/drawing/2014/main" id="{A9E7C2C3-C755-4BF3-ABFD-18A139B77594}"/>
            </a:ext>
          </a:extLst>
        </xdr:cNvPr>
        <xdr:cNvSpPr txBox="1"/>
      </xdr:nvSpPr>
      <xdr:spPr>
        <a:xfrm>
          <a:off x="8801100" y="628650"/>
          <a:ext cx="2632074" cy="6321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黄色のセルに記入・□にチェック</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502227</xdr:colOff>
      <xdr:row>2</xdr:row>
      <xdr:rowOff>0</xdr:rowOff>
    </xdr:from>
    <xdr:to>
      <xdr:col>16</xdr:col>
      <xdr:colOff>508000</xdr:colOff>
      <xdr:row>4</xdr:row>
      <xdr:rowOff>76200</xdr:rowOff>
    </xdr:to>
    <xdr:sp macro="" textlink="">
      <xdr:nvSpPr>
        <xdr:cNvPr id="2" name="テキスト ボックス 1">
          <a:extLst>
            <a:ext uri="{FF2B5EF4-FFF2-40B4-BE49-F238E27FC236}">
              <a16:creationId xmlns:a16="http://schemas.microsoft.com/office/drawing/2014/main" id="{060AB36C-BC1E-48F6-BBF0-D7CB4469258E}"/>
            </a:ext>
          </a:extLst>
        </xdr:cNvPr>
        <xdr:cNvSpPr txBox="1"/>
      </xdr:nvSpPr>
      <xdr:spPr>
        <a:xfrm>
          <a:off x="9293802" y="533400"/>
          <a:ext cx="2796598" cy="609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2309</xdr:colOff>
      <xdr:row>4</xdr:row>
      <xdr:rowOff>228023</xdr:rowOff>
    </xdr:from>
    <xdr:to>
      <xdr:col>58</xdr:col>
      <xdr:colOff>76200</xdr:colOff>
      <xdr:row>7</xdr:row>
      <xdr:rowOff>165100</xdr:rowOff>
    </xdr:to>
    <xdr:sp macro="" textlink="">
      <xdr:nvSpPr>
        <xdr:cNvPr id="2" name="テキスト ボックス 1">
          <a:extLst>
            <a:ext uri="{FF2B5EF4-FFF2-40B4-BE49-F238E27FC236}">
              <a16:creationId xmlns:a16="http://schemas.microsoft.com/office/drawing/2014/main" id="{5A130775-A139-4AD7-8A78-834870635397}"/>
            </a:ext>
          </a:extLst>
        </xdr:cNvPr>
        <xdr:cNvSpPr txBox="1"/>
      </xdr:nvSpPr>
      <xdr:spPr>
        <a:xfrm>
          <a:off x="8803409" y="1218623"/>
          <a:ext cx="2874241" cy="6800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0</xdr:colOff>
      <xdr:row>3</xdr:row>
      <xdr:rowOff>0</xdr:rowOff>
    </xdr:from>
    <xdr:to>
      <xdr:col>57</xdr:col>
      <xdr:colOff>31749</xdr:colOff>
      <xdr:row>5</xdr:row>
      <xdr:rowOff>213013</xdr:rowOff>
    </xdr:to>
    <xdr:sp macro="" textlink="">
      <xdr:nvSpPr>
        <xdr:cNvPr id="2" name="テキスト ボックス 1">
          <a:extLst>
            <a:ext uri="{FF2B5EF4-FFF2-40B4-BE49-F238E27FC236}">
              <a16:creationId xmlns:a16="http://schemas.microsoft.com/office/drawing/2014/main" id="{670F3F83-3C0A-4C09-A04F-B7964C3C5DCB}"/>
            </a:ext>
          </a:extLst>
        </xdr:cNvPr>
        <xdr:cNvSpPr txBox="1"/>
      </xdr:nvSpPr>
      <xdr:spPr>
        <a:xfrm>
          <a:off x="8801100" y="628650"/>
          <a:ext cx="2632074" cy="6321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黄色のセルに記入・□にチェック</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502227</xdr:colOff>
      <xdr:row>2</xdr:row>
      <xdr:rowOff>0</xdr:rowOff>
    </xdr:from>
    <xdr:to>
      <xdr:col>16</xdr:col>
      <xdr:colOff>508000</xdr:colOff>
      <xdr:row>4</xdr:row>
      <xdr:rowOff>76200</xdr:rowOff>
    </xdr:to>
    <xdr:sp macro="" textlink="">
      <xdr:nvSpPr>
        <xdr:cNvPr id="2" name="テキスト ボックス 1">
          <a:extLst>
            <a:ext uri="{FF2B5EF4-FFF2-40B4-BE49-F238E27FC236}">
              <a16:creationId xmlns:a16="http://schemas.microsoft.com/office/drawing/2014/main" id="{2DE5075D-FEDF-458B-AD31-C66775186386}"/>
            </a:ext>
          </a:extLst>
        </xdr:cNvPr>
        <xdr:cNvSpPr txBox="1"/>
      </xdr:nvSpPr>
      <xdr:spPr>
        <a:xfrm>
          <a:off x="9293802" y="533400"/>
          <a:ext cx="2796598" cy="609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44</xdr:col>
      <xdr:colOff>2309</xdr:colOff>
      <xdr:row>4</xdr:row>
      <xdr:rowOff>228023</xdr:rowOff>
    </xdr:from>
    <xdr:to>
      <xdr:col>58</xdr:col>
      <xdr:colOff>76200</xdr:colOff>
      <xdr:row>7</xdr:row>
      <xdr:rowOff>165100</xdr:rowOff>
    </xdr:to>
    <xdr:sp macro="" textlink="">
      <xdr:nvSpPr>
        <xdr:cNvPr id="2" name="テキスト ボックス 1">
          <a:extLst>
            <a:ext uri="{FF2B5EF4-FFF2-40B4-BE49-F238E27FC236}">
              <a16:creationId xmlns:a16="http://schemas.microsoft.com/office/drawing/2014/main" id="{5DF67BCA-96B9-44AB-B809-F0D9B85139C5}"/>
            </a:ext>
          </a:extLst>
        </xdr:cNvPr>
        <xdr:cNvSpPr txBox="1"/>
      </xdr:nvSpPr>
      <xdr:spPr>
        <a:xfrm>
          <a:off x="8803409" y="1218623"/>
          <a:ext cx="2874241" cy="68002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黄色のセルに記入・押印（代表者印）</a:t>
          </a:r>
          <a:endParaRPr kumimoji="1" lang="en-US" altLang="ja-JP" sz="1200"/>
        </a:p>
        <a:p>
          <a:r>
            <a:rPr kumimoji="1" lang="ja-JP" altLang="en-US" sz="1200"/>
            <a:t>をお願いします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44</xdr:col>
      <xdr:colOff>0</xdr:colOff>
      <xdr:row>3</xdr:row>
      <xdr:rowOff>0</xdr:rowOff>
    </xdr:from>
    <xdr:to>
      <xdr:col>57</xdr:col>
      <xdr:colOff>31749</xdr:colOff>
      <xdr:row>5</xdr:row>
      <xdr:rowOff>213013</xdr:rowOff>
    </xdr:to>
    <xdr:sp macro="" textlink="">
      <xdr:nvSpPr>
        <xdr:cNvPr id="2" name="テキスト ボックス 1">
          <a:extLst>
            <a:ext uri="{FF2B5EF4-FFF2-40B4-BE49-F238E27FC236}">
              <a16:creationId xmlns:a16="http://schemas.microsoft.com/office/drawing/2014/main" id="{0FEBE8A3-A3BB-4670-B124-61146F469701}"/>
            </a:ext>
          </a:extLst>
        </xdr:cNvPr>
        <xdr:cNvSpPr txBox="1"/>
      </xdr:nvSpPr>
      <xdr:spPr>
        <a:xfrm>
          <a:off x="8801100" y="628650"/>
          <a:ext cx="2632074" cy="6321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黄色のセルに記入・□にチェック</a:t>
          </a:r>
          <a:endParaRPr kumimoji="1" lang="en-US" altLang="ja-JP" sz="1200">
            <a:latin typeface="+mn-ea"/>
            <a:ea typeface="+mn-ea"/>
          </a:endParaRPr>
        </a:p>
        <a:p>
          <a:r>
            <a:rPr kumimoji="1" lang="ja-JP" altLang="en-US" sz="1200">
              <a:latin typeface="+mn-ea"/>
              <a:ea typeface="+mn-ea"/>
            </a:rPr>
            <a:t>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Q117"/>
  <sheetViews>
    <sheetView view="pageBreakPreview" topLeftCell="A105" zoomScaleNormal="100" zoomScaleSheetLayoutView="100" workbookViewId="0">
      <selection activeCell="G14" sqref="G14"/>
    </sheetView>
  </sheetViews>
  <sheetFormatPr defaultColWidth="9" defaultRowHeight="21" customHeight="1"/>
  <cols>
    <col min="1" max="1" width="20.58203125" style="9" customWidth="1"/>
    <col min="2" max="9" width="5.58203125" style="9" customWidth="1"/>
    <col min="10" max="11" width="10.58203125" style="9" customWidth="1"/>
    <col min="12" max="12" width="10.08203125" style="9" customWidth="1"/>
    <col min="13" max="15" width="6.08203125" style="9" customWidth="1"/>
    <col min="16" max="16" width="36.58203125" style="9" customWidth="1"/>
    <col min="17" max="16384" width="9" style="9"/>
  </cols>
  <sheetData>
    <row r="1" spans="1:16" s="99" customFormat="1" ht="21" customHeight="1">
      <c r="A1" s="1" t="s">
        <v>0</v>
      </c>
      <c r="B1" s="140"/>
      <c r="C1" s="141"/>
      <c r="D1" s="141"/>
      <c r="E1" s="141"/>
      <c r="F1" s="141"/>
      <c r="G1" s="141"/>
      <c r="H1" s="141"/>
      <c r="I1" s="141"/>
      <c r="J1" s="141"/>
      <c r="K1" s="104"/>
      <c r="L1" s="104"/>
      <c r="M1" s="104"/>
      <c r="N1" s="104"/>
      <c r="O1" s="2" t="s">
        <v>1</v>
      </c>
    </row>
    <row r="2" spans="1:16" s="99" customFormat="1" ht="21" customHeight="1">
      <c r="A2" s="3" t="s">
        <v>143</v>
      </c>
      <c r="B2" s="3"/>
      <c r="C2" s="3"/>
      <c r="D2" s="3"/>
      <c r="E2" s="3"/>
      <c r="F2" s="3"/>
      <c r="G2" s="3"/>
      <c r="H2" s="3"/>
      <c r="I2" s="3"/>
      <c r="J2" s="3"/>
      <c r="K2" s="3"/>
      <c r="L2" s="3"/>
      <c r="M2" s="3"/>
      <c r="N2" s="104"/>
      <c r="O2" s="4" t="s">
        <v>2</v>
      </c>
    </row>
    <row r="3" spans="1:16" s="99" customFormat="1" ht="21" customHeight="1">
      <c r="A3" s="3"/>
      <c r="B3" s="3"/>
      <c r="C3" s="3"/>
      <c r="D3" s="3"/>
      <c r="E3" s="3"/>
      <c r="F3" s="3"/>
      <c r="G3" s="3"/>
      <c r="H3" s="3"/>
      <c r="I3" s="3"/>
      <c r="J3" s="3"/>
      <c r="K3" s="3"/>
      <c r="L3" s="3"/>
      <c r="M3" s="3"/>
      <c r="N3" s="104"/>
      <c r="O3" s="4"/>
    </row>
    <row r="4" spans="1:16" s="99" customFormat="1" ht="21" customHeight="1">
      <c r="A4" s="5" t="s">
        <v>144</v>
      </c>
      <c r="B4" s="5"/>
      <c r="C4" s="3"/>
      <c r="D4" s="3"/>
      <c r="E4" s="3"/>
      <c r="F4" s="3"/>
      <c r="G4" s="3"/>
      <c r="H4" s="3"/>
      <c r="I4" s="3"/>
      <c r="J4" s="3"/>
      <c r="K4" s="3"/>
      <c r="L4" s="3"/>
      <c r="M4" s="3"/>
      <c r="N4" s="104"/>
      <c r="O4" s="4"/>
    </row>
    <row r="5" spans="1:16" ht="21" customHeight="1">
      <c r="A5" s="6"/>
      <c r="B5" s="6"/>
      <c r="C5" s="6"/>
      <c r="D5" s="6"/>
      <c r="E5" s="6"/>
      <c r="F5" s="6"/>
      <c r="G5" s="6"/>
      <c r="H5" s="6"/>
      <c r="I5" s="6"/>
      <c r="J5" s="6"/>
      <c r="K5" s="6"/>
      <c r="L5" s="6"/>
      <c r="M5" s="6"/>
      <c r="N5" s="7"/>
      <c r="O5" s="8"/>
    </row>
    <row r="6" spans="1:16" ht="21" customHeight="1">
      <c r="A6" s="7"/>
      <c r="B6" s="7"/>
      <c r="C6" s="7"/>
      <c r="D6" s="7"/>
      <c r="E6" s="7"/>
      <c r="F6" s="7"/>
      <c r="G6" s="7"/>
      <c r="H6" s="7"/>
      <c r="I6" s="7"/>
      <c r="J6" s="142" t="s">
        <v>3</v>
      </c>
      <c r="K6" s="142" t="s">
        <v>4</v>
      </c>
      <c r="L6" s="181" t="s">
        <v>148</v>
      </c>
      <c r="M6" s="145" t="s">
        <v>5</v>
      </c>
      <c r="N6" s="145"/>
      <c r="O6" s="145"/>
    </row>
    <row r="7" spans="1:16" ht="21" customHeight="1">
      <c r="A7" s="7"/>
      <c r="B7" s="7"/>
      <c r="C7" s="10" t="s">
        <v>6</v>
      </c>
      <c r="D7" s="10" t="s">
        <v>7</v>
      </c>
      <c r="E7" s="10" t="s">
        <v>8</v>
      </c>
      <c r="F7" s="10" t="s">
        <v>9</v>
      </c>
      <c r="G7" s="10" t="s">
        <v>10</v>
      </c>
      <c r="H7" s="10" t="s">
        <v>11</v>
      </c>
      <c r="I7" s="10" t="s">
        <v>12</v>
      </c>
      <c r="J7" s="143"/>
      <c r="K7" s="144"/>
      <c r="L7" s="182"/>
      <c r="M7" s="145"/>
      <c r="N7" s="145"/>
      <c r="O7" s="145"/>
    </row>
    <row r="8" spans="1:16" ht="21" customHeight="1">
      <c r="A8" s="11"/>
      <c r="B8" s="12"/>
      <c r="C8" s="13">
        <v>44836</v>
      </c>
      <c r="D8" s="13">
        <f>C8+1</f>
        <v>44837</v>
      </c>
      <c r="E8" s="13">
        <f t="shared" ref="E8:H8" si="0">D8+1</f>
        <v>44838</v>
      </c>
      <c r="F8" s="13">
        <f t="shared" si="0"/>
        <v>44839</v>
      </c>
      <c r="G8" s="13">
        <f t="shared" si="0"/>
        <v>44840</v>
      </c>
      <c r="H8" s="13">
        <f t="shared" si="0"/>
        <v>44841</v>
      </c>
      <c r="I8" s="13">
        <f>H8+1</f>
        <v>44842</v>
      </c>
      <c r="J8" s="14"/>
      <c r="K8" s="15"/>
      <c r="L8" s="15"/>
      <c r="M8" s="146"/>
      <c r="N8" s="146"/>
      <c r="O8" s="146"/>
    </row>
    <row r="9" spans="1:16" ht="21" customHeight="1">
      <c r="A9" s="169" t="s">
        <v>149</v>
      </c>
      <c r="B9" s="170"/>
      <c r="C9" s="111"/>
      <c r="D9" s="111"/>
      <c r="E9" s="111"/>
      <c r="F9" s="111"/>
      <c r="G9" s="111"/>
      <c r="H9" s="111"/>
      <c r="I9" s="111"/>
      <c r="J9" s="17"/>
      <c r="K9" s="18"/>
      <c r="L9" s="107"/>
      <c r="M9" s="108"/>
      <c r="N9" s="109"/>
      <c r="O9" s="110"/>
    </row>
    <row r="10" spans="1:16" ht="23.25" hidden="1" customHeight="1">
      <c r="A10" s="21"/>
      <c r="B10" s="22"/>
      <c r="C10" s="16">
        <f>SUM(C11:C12)</f>
        <v>0</v>
      </c>
      <c r="D10" s="16">
        <f t="shared" ref="D10:I10" si="1">SUM(D11:D12)</f>
        <v>0</v>
      </c>
      <c r="E10" s="16">
        <f t="shared" si="1"/>
        <v>0</v>
      </c>
      <c r="F10" s="16">
        <f t="shared" si="1"/>
        <v>0</v>
      </c>
      <c r="G10" s="16">
        <f t="shared" si="1"/>
        <v>0</v>
      </c>
      <c r="H10" s="16">
        <f t="shared" si="1"/>
        <v>0</v>
      </c>
      <c r="I10" s="16">
        <f t="shared" si="1"/>
        <v>0</v>
      </c>
      <c r="J10" s="17"/>
      <c r="K10" s="18"/>
      <c r="L10" s="107"/>
      <c r="M10" s="137"/>
      <c r="N10" s="138"/>
      <c r="O10" s="139"/>
      <c r="P10" s="9" t="str">
        <f>IF(J10&lt;100,IF(OR(K10="100回以上",K10="150回以上"),"エラー。接種回数と回数区分が一致しません",""),IF(J10&lt;150,IF(OR(K10="100回未満",K10="150回以上"),"エラー。接種回数と回数区分が一致しません",""),IF(K10="100回未満","エラー。接種回数と回数区分が一致しません","")))</f>
        <v/>
      </c>
    </row>
    <row r="11" spans="1:16" ht="21" customHeight="1">
      <c r="A11" s="23" t="s">
        <v>13</v>
      </c>
      <c r="B11" s="24" t="s">
        <v>14</v>
      </c>
      <c r="C11" s="25"/>
      <c r="D11" s="25"/>
      <c r="E11" s="25"/>
      <c r="F11" s="25"/>
      <c r="G11" s="25"/>
      <c r="H11" s="25"/>
      <c r="I11" s="25"/>
      <c r="J11" s="147">
        <f>SUM(C11:I12)</f>
        <v>0</v>
      </c>
      <c r="K11" s="149" t="str">
        <f>IF(J11&lt;50,"50回未満",IF(J11&lt;100,"50回以上100回未満",IF(J11&lt;150,"100回以上150回未満","150回以上")))</f>
        <v>50回未満</v>
      </c>
      <c r="L11" s="153" t="str">
        <f>IF(COUNTIF(C9:I9,"○")&gt;0,"実施","―")</f>
        <v>―</v>
      </c>
      <c r="M11" s="151"/>
      <c r="N11" s="151"/>
      <c r="O11" s="151"/>
      <c r="P11" s="9" t="str">
        <f>IF(J11&lt;100,IF(OR(K11="100回以上",K11="150回以上"),"エラー。接種回数と回数区分が一致しません",""),IF(J11&lt;150,IF(OR(K11="100回未満",K11="150回以上"),"エラー。接種回数と回数区分が一致しません",""),IF(K11="100回未満","エラー。接種回数と回数区分が一致しません","")))</f>
        <v/>
      </c>
    </row>
    <row r="12" spans="1:16" ht="21" customHeight="1">
      <c r="A12" s="23" t="s">
        <v>13</v>
      </c>
      <c r="B12" s="23" t="s">
        <v>15</v>
      </c>
      <c r="C12" s="25"/>
      <c r="D12" s="25"/>
      <c r="E12" s="25"/>
      <c r="F12" s="25"/>
      <c r="G12" s="25"/>
      <c r="H12" s="25"/>
      <c r="I12" s="25"/>
      <c r="J12" s="148"/>
      <c r="K12" s="150"/>
      <c r="L12" s="154"/>
      <c r="M12" s="151"/>
      <c r="N12" s="151"/>
      <c r="O12" s="151"/>
      <c r="P12" s="9"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6" ht="21" customHeight="1">
      <c r="A13" s="11"/>
      <c r="B13" s="12"/>
      <c r="C13" s="13">
        <f>I8+1</f>
        <v>44843</v>
      </c>
      <c r="D13" s="13">
        <f>C13+1</f>
        <v>44844</v>
      </c>
      <c r="E13" s="13">
        <f t="shared" ref="E13:H28" si="2">D13+1</f>
        <v>44845</v>
      </c>
      <c r="F13" s="13">
        <f t="shared" si="2"/>
        <v>44846</v>
      </c>
      <c r="G13" s="13">
        <f t="shared" si="2"/>
        <v>44847</v>
      </c>
      <c r="H13" s="13">
        <f t="shared" si="2"/>
        <v>44848</v>
      </c>
      <c r="I13" s="13">
        <f>H13+1</f>
        <v>44849</v>
      </c>
      <c r="J13" s="14"/>
      <c r="K13" s="19"/>
      <c r="L13" s="19"/>
      <c r="M13" s="146"/>
      <c r="N13" s="146"/>
      <c r="O13" s="146"/>
    </row>
    <row r="14" spans="1:16" ht="21" customHeight="1">
      <c r="A14" s="169" t="s">
        <v>149</v>
      </c>
      <c r="B14" s="170"/>
      <c r="C14" s="111"/>
      <c r="D14" s="111"/>
      <c r="E14" s="111"/>
      <c r="F14" s="111"/>
      <c r="G14" s="111"/>
      <c r="H14" s="111"/>
      <c r="I14" s="111"/>
      <c r="J14" s="17"/>
      <c r="K14" s="112"/>
      <c r="L14" s="113"/>
      <c r="M14" s="108"/>
      <c r="N14" s="109"/>
      <c r="O14" s="110"/>
    </row>
    <row r="15" spans="1:16" ht="21" hidden="1" customHeight="1">
      <c r="A15" s="21"/>
      <c r="B15" s="22"/>
      <c r="C15" s="16">
        <f>SUM(C16:C17)</f>
        <v>0</v>
      </c>
      <c r="D15" s="16">
        <f t="shared" ref="D15:I15" si="3">SUM(D16:D17)</f>
        <v>0</v>
      </c>
      <c r="E15" s="16">
        <f t="shared" si="3"/>
        <v>0</v>
      </c>
      <c r="F15" s="16">
        <f t="shared" si="3"/>
        <v>0</v>
      </c>
      <c r="G15" s="16">
        <f t="shared" si="3"/>
        <v>0</v>
      </c>
      <c r="H15" s="16">
        <f t="shared" si="3"/>
        <v>0</v>
      </c>
      <c r="I15" s="16">
        <f t="shared" si="3"/>
        <v>0</v>
      </c>
      <c r="J15" s="17"/>
      <c r="K15" s="18"/>
      <c r="L15" s="107"/>
      <c r="M15" s="137"/>
      <c r="N15" s="138"/>
      <c r="O15" s="139"/>
      <c r="P15" s="9"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6" ht="21" customHeight="1">
      <c r="A16" s="23" t="s">
        <v>13</v>
      </c>
      <c r="B16" s="24" t="s">
        <v>14</v>
      </c>
      <c r="C16" s="25"/>
      <c r="D16" s="25"/>
      <c r="E16" s="25"/>
      <c r="F16" s="25"/>
      <c r="G16" s="25"/>
      <c r="H16" s="25"/>
      <c r="I16" s="25"/>
      <c r="J16" s="147">
        <f>SUM(C16:I17)</f>
        <v>0</v>
      </c>
      <c r="K16" s="149" t="str">
        <f>IF(J16&lt;50,"50回未満",IF(J16&lt;100,"50回以上100回未満",IF(J16&lt;150,"100回以上150回未満","150回以上")))</f>
        <v>50回未満</v>
      </c>
      <c r="L16" s="153" t="str">
        <f>IF(COUNTIF(C14:I14,"○")&gt;0,"実施","―")</f>
        <v>―</v>
      </c>
      <c r="M16" s="151"/>
      <c r="N16" s="151"/>
      <c r="O16" s="151"/>
      <c r="P16" s="9" t="str">
        <f>IF(J16&lt;100,IF(OR(K16="100回以上",K16="150回以上"),"エラー。接種回数と回数区分が一致しません",""),IF(J16&lt;150,IF(OR(K16="100回未満",K16="150回以上"),"エラー。接種回数と回数区分が一致しません",""),IF(K16="100回未満","エラー。接種回数と回数区分が一致しません","")))</f>
        <v/>
      </c>
    </row>
    <row r="17" spans="1:16" ht="21" customHeight="1">
      <c r="A17" s="23" t="s">
        <v>13</v>
      </c>
      <c r="B17" s="23" t="s">
        <v>15</v>
      </c>
      <c r="C17" s="25"/>
      <c r="D17" s="25"/>
      <c r="E17" s="25"/>
      <c r="F17" s="25"/>
      <c r="G17" s="25"/>
      <c r="H17" s="25"/>
      <c r="I17" s="25"/>
      <c r="J17" s="152"/>
      <c r="K17" s="150"/>
      <c r="L17" s="154"/>
      <c r="M17" s="151"/>
      <c r="N17" s="151"/>
      <c r="O17" s="151"/>
      <c r="P17" s="9"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row>
    <row r="18" spans="1:16" ht="21" customHeight="1">
      <c r="A18" s="11"/>
      <c r="B18" s="12"/>
      <c r="C18" s="13">
        <f>I13+1</f>
        <v>44850</v>
      </c>
      <c r="D18" s="13">
        <f>C18+1</f>
        <v>44851</v>
      </c>
      <c r="E18" s="13">
        <f t="shared" si="2"/>
        <v>44852</v>
      </c>
      <c r="F18" s="13">
        <f t="shared" si="2"/>
        <v>44853</v>
      </c>
      <c r="G18" s="13">
        <f t="shared" si="2"/>
        <v>44854</v>
      </c>
      <c r="H18" s="13">
        <f t="shared" si="2"/>
        <v>44855</v>
      </c>
      <c r="I18" s="13">
        <f>H18+1</f>
        <v>44856</v>
      </c>
      <c r="J18" s="14"/>
      <c r="K18" s="19"/>
      <c r="L18" s="19"/>
      <c r="M18" s="146"/>
      <c r="N18" s="146"/>
      <c r="O18" s="146"/>
    </row>
    <row r="19" spans="1:16" ht="21" customHeight="1">
      <c r="A19" s="169" t="s">
        <v>149</v>
      </c>
      <c r="B19" s="170"/>
      <c r="C19" s="111"/>
      <c r="D19" s="111"/>
      <c r="E19" s="111"/>
      <c r="F19" s="111"/>
      <c r="G19" s="111"/>
      <c r="H19" s="111"/>
      <c r="I19" s="111"/>
      <c r="J19" s="17"/>
      <c r="K19" s="112"/>
      <c r="L19" s="113"/>
      <c r="M19" s="108"/>
      <c r="N19" s="109"/>
      <c r="O19" s="110"/>
    </row>
    <row r="20" spans="1:16" ht="21" hidden="1" customHeight="1">
      <c r="A20" s="21"/>
      <c r="B20" s="22"/>
      <c r="C20" s="16">
        <f>SUM(C21:C22)</f>
        <v>0</v>
      </c>
      <c r="D20" s="16">
        <f t="shared" ref="D20:I20" si="4">SUM(D21:D22)</f>
        <v>0</v>
      </c>
      <c r="E20" s="16">
        <f t="shared" si="4"/>
        <v>0</v>
      </c>
      <c r="F20" s="16">
        <f t="shared" si="4"/>
        <v>0</v>
      </c>
      <c r="G20" s="16">
        <f t="shared" si="4"/>
        <v>0</v>
      </c>
      <c r="H20" s="16">
        <f t="shared" si="4"/>
        <v>0</v>
      </c>
      <c r="I20" s="16">
        <f t="shared" si="4"/>
        <v>0</v>
      </c>
      <c r="J20" s="17"/>
      <c r="K20" s="18"/>
      <c r="L20" s="107"/>
      <c r="M20" s="137"/>
      <c r="N20" s="138"/>
      <c r="O20" s="139"/>
      <c r="P20" s="9" t="str">
        <f>IF(J20&lt;100,IF(OR(K20="100回以上",K20="150回以上"),"エラー。接種回数と回数区分が一致しません",""),IF(J20&lt;150,IF(OR(K20="100回未満",K20="150回以上"),"エラー。接種回数と回数区分が一致しません",""),IF(K20="100回未満","エラー。接種回数と回数区分が一致しません","")))</f>
        <v/>
      </c>
    </row>
    <row r="21" spans="1:16" ht="21" customHeight="1">
      <c r="A21" s="23" t="s">
        <v>13</v>
      </c>
      <c r="B21" s="24" t="s">
        <v>14</v>
      </c>
      <c r="C21" s="25"/>
      <c r="D21" s="25"/>
      <c r="E21" s="25"/>
      <c r="F21" s="25"/>
      <c r="G21" s="25"/>
      <c r="H21" s="25"/>
      <c r="I21" s="25"/>
      <c r="J21" s="147">
        <f>SUM(C21:I22)</f>
        <v>0</v>
      </c>
      <c r="K21" s="149" t="str">
        <f>IF(J21&lt;50,"50回未満",IF(J21&lt;100,"50回以上100回未満",IF(J21&lt;150,"100回以上150回未満","150回以上")))</f>
        <v>50回未満</v>
      </c>
      <c r="L21" s="153" t="str">
        <f>IF(COUNTIF(C19:I19,"○")&gt;0,"実施","―")</f>
        <v>―</v>
      </c>
      <c r="M21" s="151"/>
      <c r="N21" s="151"/>
      <c r="O21" s="151"/>
      <c r="P21" s="9"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6" ht="21" customHeight="1">
      <c r="A22" s="23" t="s">
        <v>13</v>
      </c>
      <c r="B22" s="23" t="s">
        <v>15</v>
      </c>
      <c r="C22" s="25"/>
      <c r="D22" s="25"/>
      <c r="E22" s="25"/>
      <c r="F22" s="25"/>
      <c r="G22" s="25"/>
      <c r="H22" s="25"/>
      <c r="I22" s="25"/>
      <c r="J22" s="152"/>
      <c r="K22" s="150"/>
      <c r="L22" s="154"/>
      <c r="M22" s="151"/>
      <c r="N22" s="151"/>
      <c r="O22" s="151"/>
      <c r="P22" s="9" t="str">
        <f>IF(J22&lt;100,IF(OR(K22="100回以上",K22="150回以上"),"エラー。接種回数と回数区分が一致しません",""),IF(J22&lt;150,IF(OR(K22="100回未満",K22="150回以上"),"エラー。接種回数と回数区分が一致しません",""),IF(K22="100回未満","エラー。接種回数と回数区分が一致しません","")))</f>
        <v/>
      </c>
    </row>
    <row r="23" spans="1:16" ht="21" customHeight="1">
      <c r="A23" s="20"/>
      <c r="B23" s="20"/>
      <c r="C23" s="13">
        <f>I18+1</f>
        <v>44857</v>
      </c>
      <c r="D23" s="13">
        <f>C23+1</f>
        <v>44858</v>
      </c>
      <c r="E23" s="13">
        <f t="shared" si="2"/>
        <v>44859</v>
      </c>
      <c r="F23" s="13">
        <f t="shared" si="2"/>
        <v>44860</v>
      </c>
      <c r="G23" s="13">
        <f t="shared" si="2"/>
        <v>44861</v>
      </c>
      <c r="H23" s="13">
        <f t="shared" si="2"/>
        <v>44862</v>
      </c>
      <c r="I23" s="13">
        <f>H23+1</f>
        <v>44863</v>
      </c>
      <c r="J23" s="14"/>
      <c r="K23" s="15"/>
      <c r="L23" s="15"/>
      <c r="M23" s="146"/>
      <c r="N23" s="146"/>
      <c r="O23" s="146"/>
    </row>
    <row r="24" spans="1:16" ht="21" customHeight="1">
      <c r="A24" s="169" t="s">
        <v>149</v>
      </c>
      <c r="B24" s="170"/>
      <c r="C24" s="111"/>
      <c r="D24" s="111"/>
      <c r="E24" s="111"/>
      <c r="F24" s="111"/>
      <c r="G24" s="111"/>
      <c r="H24" s="111"/>
      <c r="I24" s="111"/>
      <c r="J24" s="17"/>
      <c r="K24" s="18"/>
      <c r="L24" s="107"/>
      <c r="M24" s="108"/>
      <c r="N24" s="109"/>
      <c r="O24" s="110"/>
    </row>
    <row r="25" spans="1:16" ht="21" hidden="1" customHeight="1">
      <c r="A25" s="21"/>
      <c r="B25" s="22"/>
      <c r="C25" s="16">
        <f>SUM(C26:C27)</f>
        <v>0</v>
      </c>
      <c r="D25" s="16">
        <f t="shared" ref="D25:I25" si="5">SUM(D26:D27)</f>
        <v>0</v>
      </c>
      <c r="E25" s="16">
        <f t="shared" si="5"/>
        <v>0</v>
      </c>
      <c r="F25" s="16">
        <f t="shared" si="5"/>
        <v>0</v>
      </c>
      <c r="G25" s="16">
        <f t="shared" si="5"/>
        <v>0</v>
      </c>
      <c r="H25" s="16">
        <f t="shared" si="5"/>
        <v>0</v>
      </c>
      <c r="I25" s="16">
        <f t="shared" si="5"/>
        <v>0</v>
      </c>
      <c r="J25" s="17"/>
      <c r="K25" s="18"/>
      <c r="L25" s="107"/>
      <c r="M25" s="137"/>
      <c r="N25" s="138"/>
      <c r="O25" s="139"/>
      <c r="P25" s="9"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row>
    <row r="26" spans="1:16" ht="21" customHeight="1">
      <c r="A26" s="23" t="s">
        <v>13</v>
      </c>
      <c r="B26" s="24" t="s">
        <v>14</v>
      </c>
      <c r="C26" s="25"/>
      <c r="D26" s="25"/>
      <c r="E26" s="25"/>
      <c r="F26" s="25"/>
      <c r="G26" s="25"/>
      <c r="H26" s="25"/>
      <c r="I26" s="25"/>
      <c r="J26" s="147">
        <f>SUM(C26:I27)</f>
        <v>0</v>
      </c>
      <c r="K26" s="155" t="str">
        <f>IF(J26&lt;50,"50回未満",IF(J26&lt;100,"50回以上100回未満",IF(J26&lt;150,"100回以上150回未満","150回以上")))</f>
        <v>50回未満</v>
      </c>
      <c r="L26" s="153" t="str">
        <f>IF(COUNTIF(C24:I24,"○")&gt;0,"実施","―")</f>
        <v>―</v>
      </c>
      <c r="M26" s="151"/>
      <c r="N26" s="151"/>
      <c r="O26" s="151"/>
      <c r="P26" s="9" t="str">
        <f>IF(J26&lt;100,IF(OR(K26="100回以上",K26="150回以上"),"エラー。接種回数と回数区分が一致しません",""),IF(J26&lt;150,IF(OR(K26="100回未満",K26="150回以上"),"エラー。接種回数と回数区分が一致しません",""),IF(K26="100回未満","エラー。接種回数と回数区分が一致しません","")))</f>
        <v/>
      </c>
    </row>
    <row r="27" spans="1:16" ht="21" customHeight="1">
      <c r="A27" s="23" t="s">
        <v>13</v>
      </c>
      <c r="B27" s="23" t="s">
        <v>15</v>
      </c>
      <c r="C27" s="25"/>
      <c r="D27" s="25"/>
      <c r="E27" s="25"/>
      <c r="F27" s="25"/>
      <c r="G27" s="25"/>
      <c r="H27" s="25"/>
      <c r="I27" s="25"/>
      <c r="J27" s="148"/>
      <c r="K27" s="150"/>
      <c r="L27" s="154"/>
      <c r="M27" s="151"/>
      <c r="N27" s="151"/>
      <c r="O27" s="151"/>
      <c r="P27" s="9"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6" ht="21" customHeight="1">
      <c r="A28" s="20"/>
      <c r="B28" s="20"/>
      <c r="C28" s="13">
        <f>I23+1</f>
        <v>44864</v>
      </c>
      <c r="D28" s="13">
        <f>C28+1</f>
        <v>44865</v>
      </c>
      <c r="E28" s="13">
        <f t="shared" si="2"/>
        <v>44866</v>
      </c>
      <c r="F28" s="13">
        <f t="shared" si="2"/>
        <v>44867</v>
      </c>
      <c r="G28" s="13">
        <f t="shared" si="2"/>
        <v>44868</v>
      </c>
      <c r="H28" s="13">
        <f t="shared" si="2"/>
        <v>44869</v>
      </c>
      <c r="I28" s="13">
        <f>H28+1</f>
        <v>44870</v>
      </c>
      <c r="J28" s="14"/>
      <c r="K28" s="15"/>
      <c r="L28" s="15"/>
      <c r="M28" s="146"/>
      <c r="N28" s="146"/>
      <c r="O28" s="146"/>
    </row>
    <row r="29" spans="1:16" ht="21" customHeight="1">
      <c r="A29" s="169" t="s">
        <v>149</v>
      </c>
      <c r="B29" s="170"/>
      <c r="C29" s="111"/>
      <c r="D29" s="111"/>
      <c r="E29" s="111"/>
      <c r="F29" s="111"/>
      <c r="G29" s="111"/>
      <c r="H29" s="111"/>
      <c r="I29" s="111"/>
      <c r="J29" s="17"/>
      <c r="K29" s="18"/>
      <c r="L29" s="107"/>
      <c r="M29" s="108"/>
      <c r="N29" s="109"/>
      <c r="O29" s="110"/>
    </row>
    <row r="30" spans="1:16" ht="21" hidden="1" customHeight="1">
      <c r="A30" s="21"/>
      <c r="B30" s="22"/>
      <c r="C30" s="16">
        <f>SUM(C31:C32)</f>
        <v>0</v>
      </c>
      <c r="D30" s="16">
        <f t="shared" ref="D30:I30" si="6">SUM(D31:D32)</f>
        <v>0</v>
      </c>
      <c r="E30" s="16">
        <f t="shared" si="6"/>
        <v>0</v>
      </c>
      <c r="F30" s="16">
        <f t="shared" si="6"/>
        <v>0</v>
      </c>
      <c r="G30" s="16">
        <f t="shared" si="6"/>
        <v>0</v>
      </c>
      <c r="H30" s="16">
        <f t="shared" si="6"/>
        <v>0</v>
      </c>
      <c r="I30" s="16">
        <f t="shared" si="6"/>
        <v>0</v>
      </c>
      <c r="J30" s="17"/>
      <c r="K30" s="18"/>
      <c r="L30" s="107"/>
      <c r="M30" s="137"/>
      <c r="N30" s="138"/>
      <c r="O30" s="139"/>
      <c r="P30" s="9"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6" ht="21" customHeight="1">
      <c r="A31" s="23" t="s">
        <v>13</v>
      </c>
      <c r="B31" s="24" t="s">
        <v>14</v>
      </c>
      <c r="C31" s="25"/>
      <c r="D31" s="25"/>
      <c r="E31" s="25"/>
      <c r="F31" s="25"/>
      <c r="G31" s="25"/>
      <c r="H31" s="25"/>
      <c r="I31" s="25"/>
      <c r="J31" s="147">
        <f>SUM(C31:I32)</f>
        <v>0</v>
      </c>
      <c r="K31" s="155" t="str">
        <f>IF(J31&lt;50,"50回未満",IF(J31&lt;100,"50回以上100回未満",IF(J31&lt;150,"100回以上150回未満","150回以上")))</f>
        <v>50回未満</v>
      </c>
      <c r="L31" s="153" t="str">
        <f>IF(COUNTIF(C29:I29,"○")&gt;0,"実施","―")</f>
        <v>―</v>
      </c>
      <c r="M31" s="151"/>
      <c r="N31" s="151"/>
      <c r="O31" s="151"/>
      <c r="P31" s="9" t="str">
        <f>IF(J31&lt;100,IF(OR(K31="100回以上",K31="150回以上"),"エラー。接種回数と回数区分が一致しません",""),IF(J31&lt;150,IF(OR(K31="100回未満",K31="150回以上"),"エラー。接種回数と回数区分が一致しません",""),IF(K31="100回未満","エラー。接種回数と回数区分が一致しません","")))</f>
        <v/>
      </c>
    </row>
    <row r="32" spans="1:16" ht="21" customHeight="1">
      <c r="A32" s="23" t="s">
        <v>13</v>
      </c>
      <c r="B32" s="23" t="s">
        <v>15</v>
      </c>
      <c r="C32" s="25"/>
      <c r="D32" s="25"/>
      <c r="E32" s="25"/>
      <c r="F32" s="25"/>
      <c r="G32" s="25"/>
      <c r="H32" s="25"/>
      <c r="I32" s="25"/>
      <c r="J32" s="148"/>
      <c r="K32" s="150"/>
      <c r="L32" s="154"/>
      <c r="M32" s="151"/>
      <c r="N32" s="151"/>
      <c r="O32" s="151"/>
      <c r="P32" s="9" t="str">
        <f>IF(J32&lt;100,IF(OR(K32="100回以上",K32="150回以上"),"エラー。接種回数と回数区分が一致しません",""),IF(J32&lt;150,IF(OR(K32="100回未満",K32="150回以上"),"エラー。接種回数と回数区分が一致しません",""),IF(K32="100回未満","エラー。接種回数と回数区分が一致しません","")))</f>
        <v/>
      </c>
    </row>
    <row r="33" spans="1:16" ht="21" customHeight="1">
      <c r="A33" s="20"/>
      <c r="B33" s="20"/>
      <c r="C33" s="13">
        <f>I28+1</f>
        <v>44871</v>
      </c>
      <c r="D33" s="13">
        <f>C33+1</f>
        <v>44872</v>
      </c>
      <c r="E33" s="13">
        <f t="shared" ref="E33:H33" si="7">D33+1</f>
        <v>44873</v>
      </c>
      <c r="F33" s="13">
        <f t="shared" si="7"/>
        <v>44874</v>
      </c>
      <c r="G33" s="13">
        <f t="shared" si="7"/>
        <v>44875</v>
      </c>
      <c r="H33" s="13">
        <f t="shared" si="7"/>
        <v>44876</v>
      </c>
      <c r="I33" s="13">
        <f>H33+1</f>
        <v>44877</v>
      </c>
      <c r="J33" s="14"/>
      <c r="K33" s="15"/>
      <c r="L33" s="15"/>
      <c r="M33" s="146"/>
      <c r="N33" s="146"/>
      <c r="O33" s="146"/>
    </row>
    <row r="34" spans="1:16" ht="21" customHeight="1">
      <c r="A34" s="169" t="s">
        <v>149</v>
      </c>
      <c r="B34" s="170"/>
      <c r="C34" s="111"/>
      <c r="D34" s="111"/>
      <c r="E34" s="111"/>
      <c r="F34" s="111"/>
      <c r="G34" s="111"/>
      <c r="H34" s="111"/>
      <c r="I34" s="111"/>
      <c r="J34" s="17"/>
      <c r="K34" s="18"/>
      <c r="L34" s="107"/>
      <c r="M34" s="108"/>
      <c r="N34" s="109"/>
      <c r="O34" s="110"/>
    </row>
    <row r="35" spans="1:16" ht="21" hidden="1" customHeight="1">
      <c r="A35" s="21"/>
      <c r="B35" s="22"/>
      <c r="C35" s="16">
        <f>SUM(C36:C37)</f>
        <v>0</v>
      </c>
      <c r="D35" s="16">
        <f t="shared" ref="D35:I35" si="8">SUM(D36:D37)</f>
        <v>0</v>
      </c>
      <c r="E35" s="16">
        <f t="shared" si="8"/>
        <v>0</v>
      </c>
      <c r="F35" s="16">
        <f t="shared" si="8"/>
        <v>0</v>
      </c>
      <c r="G35" s="16">
        <f t="shared" si="8"/>
        <v>0</v>
      </c>
      <c r="H35" s="16">
        <f t="shared" si="8"/>
        <v>0</v>
      </c>
      <c r="I35" s="16">
        <f t="shared" si="8"/>
        <v>0</v>
      </c>
      <c r="J35" s="17"/>
      <c r="K35" s="18"/>
      <c r="L35" s="107"/>
      <c r="M35" s="137"/>
      <c r="N35" s="138"/>
      <c r="O35" s="139"/>
      <c r="P35" s="9" t="str">
        <f>IF(J35&lt;100,IF(OR(K35="100回以上",K35="150回以上"),"エラー。接種回数と回数区分が一致しません",""),IF(J35&lt;150,IF(OR(K35="100回未満",K35="150回以上"),"エラー。接種回数と回数区分が一致しません",""),IF(K35="100回未満","エラー。接種回数と回数区分が一致しません","")))</f>
        <v/>
      </c>
    </row>
    <row r="36" spans="1:16" ht="21" customHeight="1">
      <c r="A36" s="23" t="s">
        <v>13</v>
      </c>
      <c r="B36" s="24" t="s">
        <v>14</v>
      </c>
      <c r="C36" s="25"/>
      <c r="D36" s="25"/>
      <c r="E36" s="25"/>
      <c r="F36" s="25"/>
      <c r="G36" s="25"/>
      <c r="H36" s="25"/>
      <c r="I36" s="25"/>
      <c r="J36" s="147">
        <f>SUM(C36:I37)</f>
        <v>0</v>
      </c>
      <c r="K36" s="155" t="str">
        <f>IF(J36&lt;50,"50回未満",IF(J36&lt;100,"50回以上100回未満",IF(J36&lt;150,"100回以上150回未満","150回以上")))</f>
        <v>50回未満</v>
      </c>
      <c r="L36" s="153" t="str">
        <f>IF(COUNTIF(C34:I34,"○")&gt;0,"実施","―")</f>
        <v>―</v>
      </c>
      <c r="M36" s="151"/>
      <c r="N36" s="151"/>
      <c r="O36" s="151"/>
      <c r="P36" s="9"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6" ht="21" customHeight="1">
      <c r="A37" s="23" t="s">
        <v>13</v>
      </c>
      <c r="B37" s="23" t="s">
        <v>15</v>
      </c>
      <c r="C37" s="25"/>
      <c r="D37" s="25"/>
      <c r="E37" s="25"/>
      <c r="F37" s="25"/>
      <c r="G37" s="25"/>
      <c r="H37" s="25"/>
      <c r="I37" s="25"/>
      <c r="J37" s="148"/>
      <c r="K37" s="150"/>
      <c r="L37" s="154"/>
      <c r="M37" s="151"/>
      <c r="N37" s="151"/>
      <c r="O37" s="151"/>
      <c r="P37" s="9"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6" ht="21" customHeight="1">
      <c r="A38" s="20"/>
      <c r="B38" s="20"/>
      <c r="C38" s="13">
        <f>I33+1</f>
        <v>44878</v>
      </c>
      <c r="D38" s="13">
        <f>C38+1</f>
        <v>44879</v>
      </c>
      <c r="E38" s="13">
        <f t="shared" ref="E38:H38" si="9">D38+1</f>
        <v>44880</v>
      </c>
      <c r="F38" s="13">
        <f t="shared" si="9"/>
        <v>44881</v>
      </c>
      <c r="G38" s="13">
        <f t="shared" si="9"/>
        <v>44882</v>
      </c>
      <c r="H38" s="13">
        <f t="shared" si="9"/>
        <v>44883</v>
      </c>
      <c r="I38" s="13">
        <f>H38+1</f>
        <v>44884</v>
      </c>
      <c r="J38" s="14"/>
      <c r="K38" s="15"/>
      <c r="L38" s="15"/>
      <c r="M38" s="146"/>
      <c r="N38" s="146"/>
      <c r="O38" s="146"/>
    </row>
    <row r="39" spans="1:16" ht="21" customHeight="1">
      <c r="A39" s="169" t="s">
        <v>149</v>
      </c>
      <c r="B39" s="170"/>
      <c r="C39" s="111"/>
      <c r="D39" s="111"/>
      <c r="E39" s="111"/>
      <c r="F39" s="111"/>
      <c r="G39" s="111"/>
      <c r="H39" s="111"/>
      <c r="I39" s="111"/>
      <c r="J39" s="17"/>
      <c r="K39" s="18"/>
      <c r="L39" s="107"/>
      <c r="M39" s="108"/>
      <c r="N39" s="109"/>
      <c r="O39" s="110"/>
    </row>
    <row r="40" spans="1:16" ht="21" hidden="1" customHeight="1">
      <c r="A40" s="21"/>
      <c r="B40" s="22"/>
      <c r="C40" s="16">
        <f>SUM(C41:C42)</f>
        <v>0</v>
      </c>
      <c r="D40" s="16">
        <f t="shared" ref="D40:I40" si="10">SUM(D41:D42)</f>
        <v>0</v>
      </c>
      <c r="E40" s="16">
        <f t="shared" si="10"/>
        <v>0</v>
      </c>
      <c r="F40" s="16">
        <f t="shared" si="10"/>
        <v>0</v>
      </c>
      <c r="G40" s="16">
        <f t="shared" si="10"/>
        <v>0</v>
      </c>
      <c r="H40" s="16">
        <f t="shared" si="10"/>
        <v>0</v>
      </c>
      <c r="I40" s="16">
        <f t="shared" si="10"/>
        <v>0</v>
      </c>
      <c r="J40" s="17"/>
      <c r="K40" s="18"/>
      <c r="L40" s="107"/>
      <c r="M40" s="137"/>
      <c r="N40" s="138"/>
      <c r="O40" s="139"/>
      <c r="P40" s="9" t="str">
        <f>IF(J40&lt;100,IF(OR(K40="100回以上",K40="150回以上"),"エラー。接種回数と回数区分が一致しません",""),IF(J40&lt;150,IF(OR(K40="100回未満",K40="150回以上"),"エラー。接種回数と回数区分が一致しません",""),IF(K40="100回未満","エラー。接種回数と回数区分が一致しません","")))</f>
        <v/>
      </c>
    </row>
    <row r="41" spans="1:16" ht="21" customHeight="1">
      <c r="A41" s="23" t="s">
        <v>13</v>
      </c>
      <c r="B41" s="24" t="s">
        <v>14</v>
      </c>
      <c r="C41" s="25"/>
      <c r="D41" s="25"/>
      <c r="E41" s="25"/>
      <c r="F41" s="25"/>
      <c r="G41" s="25"/>
      <c r="H41" s="25"/>
      <c r="I41" s="25"/>
      <c r="J41" s="147">
        <f>SUM(C41:I42)</f>
        <v>0</v>
      </c>
      <c r="K41" s="155" t="str">
        <f>IF(J41&lt;50,"50回未満",IF(J41&lt;100,"50回以上100回未満",IF(J41&lt;150,"100回以上150回未満","150回以上")))</f>
        <v>50回未満</v>
      </c>
      <c r="L41" s="153" t="str">
        <f>IF(COUNTIF(C39:I39,"○")&gt;0,"実施","―")</f>
        <v>―</v>
      </c>
      <c r="M41" s="151"/>
      <c r="N41" s="151"/>
      <c r="O41" s="151"/>
      <c r="P41" s="9"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row>
    <row r="42" spans="1:16" ht="21" customHeight="1">
      <c r="A42" s="23" t="s">
        <v>13</v>
      </c>
      <c r="B42" s="23" t="s">
        <v>15</v>
      </c>
      <c r="C42" s="25"/>
      <c r="D42" s="25"/>
      <c r="E42" s="25"/>
      <c r="F42" s="25"/>
      <c r="G42" s="25"/>
      <c r="H42" s="25"/>
      <c r="I42" s="25"/>
      <c r="J42" s="148"/>
      <c r="K42" s="150"/>
      <c r="L42" s="154"/>
      <c r="M42" s="151"/>
      <c r="N42" s="151"/>
      <c r="O42" s="151"/>
      <c r="P42" s="9" t="str">
        <f>IF(J42&lt;100,IF(OR(K42="100回以上",K42="150回以上"),"エラー。接種回数と回数区分が一致しません",""),IF(J42&lt;150,IF(OR(K42="100回未満",K42="150回以上"),"エラー。接種回数と回数区分が一致しません",""),IF(K42="100回未満","エラー。接種回数と回数区分が一致しません","")))</f>
        <v/>
      </c>
    </row>
    <row r="43" spans="1:16" ht="21" customHeight="1">
      <c r="A43" s="20"/>
      <c r="B43" s="20"/>
      <c r="C43" s="13">
        <f>I38+1</f>
        <v>44885</v>
      </c>
      <c r="D43" s="13">
        <f>C43+1</f>
        <v>44886</v>
      </c>
      <c r="E43" s="13">
        <f t="shared" ref="E43:I43" si="11">D43+1</f>
        <v>44887</v>
      </c>
      <c r="F43" s="13">
        <f t="shared" si="11"/>
        <v>44888</v>
      </c>
      <c r="G43" s="13">
        <f t="shared" si="11"/>
        <v>44889</v>
      </c>
      <c r="H43" s="13">
        <f t="shared" si="11"/>
        <v>44890</v>
      </c>
      <c r="I43" s="13">
        <f t="shared" si="11"/>
        <v>44891</v>
      </c>
      <c r="J43" s="14"/>
      <c r="K43" s="15"/>
      <c r="L43" s="15"/>
      <c r="M43" s="146"/>
      <c r="N43" s="146"/>
      <c r="O43" s="146"/>
    </row>
    <row r="44" spans="1:16" ht="21" customHeight="1">
      <c r="A44" s="169" t="s">
        <v>149</v>
      </c>
      <c r="B44" s="170"/>
      <c r="C44" s="111"/>
      <c r="D44" s="111"/>
      <c r="E44" s="111"/>
      <c r="F44" s="111"/>
      <c r="G44" s="111"/>
      <c r="H44" s="111"/>
      <c r="I44" s="111"/>
      <c r="J44" s="17"/>
      <c r="K44" s="18"/>
      <c r="L44" s="107"/>
      <c r="M44" s="108"/>
      <c r="N44" s="109"/>
      <c r="O44" s="110"/>
    </row>
    <row r="45" spans="1:16" ht="21" hidden="1" customHeight="1">
      <c r="A45" s="21"/>
      <c r="B45" s="22"/>
      <c r="C45" s="16">
        <f>SUM(C46:C47)</f>
        <v>0</v>
      </c>
      <c r="D45" s="16">
        <f t="shared" ref="D45:I45" si="12">SUM(D46:D47)</f>
        <v>0</v>
      </c>
      <c r="E45" s="16">
        <f t="shared" si="12"/>
        <v>0</v>
      </c>
      <c r="F45" s="16">
        <f t="shared" si="12"/>
        <v>0</v>
      </c>
      <c r="G45" s="16">
        <f t="shared" si="12"/>
        <v>0</v>
      </c>
      <c r="H45" s="16">
        <f t="shared" si="12"/>
        <v>0</v>
      </c>
      <c r="I45" s="16">
        <f t="shared" si="12"/>
        <v>0</v>
      </c>
      <c r="J45" s="17"/>
      <c r="K45" s="18"/>
      <c r="L45" s="107"/>
      <c r="M45" s="137"/>
      <c r="N45" s="138"/>
      <c r="O45" s="139"/>
      <c r="P45" s="9" t="str">
        <f>IF(J45&lt;100,IF(OR(K45="100回以上",K45="150回以上"),"エラー。接種回数と回数区分が一致しません",""),IF(J45&lt;150,IF(OR(K45="100回未満",K45="150回以上"),"エラー。接種回数と回数区分が一致しません",""),IF(K45="100回未満","エラー。接種回数と回数区分が一致しません","")))</f>
        <v/>
      </c>
    </row>
    <row r="46" spans="1:16" ht="21" customHeight="1">
      <c r="A46" s="23" t="s">
        <v>13</v>
      </c>
      <c r="B46" s="24" t="s">
        <v>14</v>
      </c>
      <c r="C46" s="25"/>
      <c r="D46" s="25"/>
      <c r="E46" s="25"/>
      <c r="F46" s="25"/>
      <c r="G46" s="25"/>
      <c r="H46" s="25"/>
      <c r="I46" s="25"/>
      <c r="J46" s="147">
        <f>SUM(C46:I47)</f>
        <v>0</v>
      </c>
      <c r="K46" s="155" t="str">
        <f>IF(J46&lt;50,"50回未満",IF(J46&lt;100,"50回以上100回未満",IF(J46&lt;150,"100回以上150回未満","150回以上")))</f>
        <v>50回未満</v>
      </c>
      <c r="L46" s="153" t="str">
        <f>IF(COUNTIF(C44:I44,"○")&gt;0,"実施","―")</f>
        <v>―</v>
      </c>
      <c r="M46" s="151"/>
      <c r="N46" s="151"/>
      <c r="O46" s="151"/>
      <c r="P46" s="9" t="str">
        <f>IF(J46&lt;100,IF(OR(K46="100回以上",K46="150回以上"),"エラー。接種回数と回数区分が一致しません",""),IF(J46&lt;150,IF(OR(K46="100回未満",K46="150回以上"),"エラー。接種回数と回数区分が一致しません",""),IF(K46="100回未満","エラー。接種回数と回数区分が一致しません","")))</f>
        <v/>
      </c>
    </row>
    <row r="47" spans="1:16" ht="21" customHeight="1">
      <c r="A47" s="23" t="s">
        <v>13</v>
      </c>
      <c r="B47" s="23" t="s">
        <v>15</v>
      </c>
      <c r="C47" s="25"/>
      <c r="D47" s="25"/>
      <c r="E47" s="25"/>
      <c r="F47" s="25"/>
      <c r="G47" s="25"/>
      <c r="H47" s="25"/>
      <c r="I47" s="25"/>
      <c r="J47" s="148"/>
      <c r="K47" s="150"/>
      <c r="L47" s="154"/>
      <c r="M47" s="151"/>
      <c r="N47" s="151"/>
      <c r="O47" s="151"/>
      <c r="P47" s="9" t="str">
        <f>IF(J47&lt;100,IF(OR(K47="100回以上",K47="150回以上"),"エラー。接種回数と回数区分が一致しません",""),IF(J47&lt;150,IF(OR(K47="100回未満",K47="150回以上"),"エラー。接種回数と回数区分が一致しません",""),IF(K47="100回未満","エラー。接種回数と回数区分が一致しません","")))</f>
        <v/>
      </c>
    </row>
    <row r="48" spans="1:16" ht="21" customHeight="1">
      <c r="A48" s="20"/>
      <c r="B48" s="20"/>
      <c r="C48" s="13">
        <f>I43+1</f>
        <v>44892</v>
      </c>
      <c r="D48" s="13">
        <f>C48+1</f>
        <v>44893</v>
      </c>
      <c r="E48" s="13">
        <f t="shared" ref="E48" si="13">D48+1</f>
        <v>44894</v>
      </c>
      <c r="F48" s="13">
        <f t="shared" ref="F48" si="14">E48+1</f>
        <v>44895</v>
      </c>
      <c r="G48" s="13">
        <f t="shared" ref="G48" si="15">F48+1</f>
        <v>44896</v>
      </c>
      <c r="H48" s="13">
        <f t="shared" ref="H48" si="16">G48+1</f>
        <v>44897</v>
      </c>
      <c r="I48" s="13">
        <f t="shared" ref="I48" si="17">H48+1</f>
        <v>44898</v>
      </c>
      <c r="J48" s="14"/>
      <c r="K48" s="15"/>
      <c r="L48" s="15"/>
      <c r="M48" s="146"/>
      <c r="N48" s="146"/>
      <c r="O48" s="146"/>
    </row>
    <row r="49" spans="1:17" ht="21" customHeight="1">
      <c r="A49" s="169" t="s">
        <v>149</v>
      </c>
      <c r="B49" s="170"/>
      <c r="C49" s="111"/>
      <c r="D49" s="111"/>
      <c r="E49" s="111"/>
      <c r="F49" s="111"/>
      <c r="G49" s="111"/>
      <c r="H49" s="111"/>
      <c r="I49" s="111"/>
      <c r="J49" s="17"/>
      <c r="K49" s="18"/>
      <c r="L49" s="107"/>
      <c r="M49" s="108"/>
      <c r="N49" s="109"/>
      <c r="O49" s="110"/>
    </row>
    <row r="50" spans="1:17" ht="21" hidden="1" customHeight="1">
      <c r="A50" s="21"/>
      <c r="B50" s="22"/>
      <c r="C50" s="16">
        <f>SUM(C51:C52)</f>
        <v>0</v>
      </c>
      <c r="D50" s="16">
        <f t="shared" ref="D50:I50" si="18">SUM(D51:D52)</f>
        <v>0</v>
      </c>
      <c r="E50" s="16">
        <f t="shared" si="18"/>
        <v>0</v>
      </c>
      <c r="F50" s="16">
        <f t="shared" si="18"/>
        <v>0</v>
      </c>
      <c r="G50" s="16">
        <f t="shared" si="18"/>
        <v>0</v>
      </c>
      <c r="H50" s="16">
        <f t="shared" si="18"/>
        <v>0</v>
      </c>
      <c r="I50" s="16">
        <f t="shared" si="18"/>
        <v>0</v>
      </c>
      <c r="J50" s="17"/>
      <c r="K50" s="18"/>
      <c r="L50" s="107"/>
      <c r="M50" s="137"/>
      <c r="N50" s="138"/>
      <c r="O50" s="139"/>
    </row>
    <row r="51" spans="1:17" ht="21" customHeight="1">
      <c r="A51" s="23" t="s">
        <v>13</v>
      </c>
      <c r="B51" s="24" t="s">
        <v>14</v>
      </c>
      <c r="C51" s="25"/>
      <c r="D51" s="25"/>
      <c r="E51" s="25"/>
      <c r="F51" s="25"/>
      <c r="G51" s="25"/>
      <c r="H51" s="25"/>
      <c r="I51" s="25"/>
      <c r="J51" s="147">
        <f>SUM(C51:I52)</f>
        <v>0</v>
      </c>
      <c r="K51" s="155" t="str">
        <f>IF(J51&lt;50,"50回未満",IF(J51&lt;100,"50回以上100回未満",IF(J51&lt;150,"100回以上150回未満","150回以上")))</f>
        <v>50回未満</v>
      </c>
      <c r="L51" s="153" t="str">
        <f>IF(COUNTIF(C49:I49,"○")&gt;0,"実施","―")</f>
        <v>―</v>
      </c>
      <c r="M51" s="151"/>
      <c r="N51" s="151"/>
      <c r="O51" s="151"/>
    </row>
    <row r="52" spans="1:17" ht="21" customHeight="1">
      <c r="A52" s="23" t="s">
        <v>13</v>
      </c>
      <c r="B52" s="23" t="s">
        <v>15</v>
      </c>
      <c r="C52" s="25"/>
      <c r="D52" s="25"/>
      <c r="E52" s="25"/>
      <c r="F52" s="25"/>
      <c r="G52" s="25"/>
      <c r="H52" s="25"/>
      <c r="I52" s="25"/>
      <c r="J52" s="148"/>
      <c r="K52" s="150"/>
      <c r="L52" s="154"/>
      <c r="M52" s="151"/>
      <c r="N52" s="151"/>
      <c r="O52" s="151"/>
    </row>
    <row r="53" spans="1:17" ht="21" customHeight="1">
      <c r="A53" s="7"/>
      <c r="B53" s="7"/>
      <c r="C53" s="7"/>
      <c r="D53" s="7"/>
      <c r="E53" s="7"/>
      <c r="F53" s="7"/>
      <c r="G53" s="7"/>
      <c r="H53" s="7"/>
      <c r="I53" s="7"/>
      <c r="J53" s="7"/>
      <c r="K53" s="7"/>
      <c r="L53" s="7"/>
      <c r="M53" s="7"/>
      <c r="N53" s="7"/>
      <c r="O53" s="7"/>
    </row>
    <row r="54" spans="1:17" ht="21" customHeight="1">
      <c r="A54" s="7"/>
      <c r="B54" s="7"/>
      <c r="C54" s="7"/>
      <c r="D54" s="7"/>
      <c r="E54" s="7"/>
      <c r="F54" s="7"/>
      <c r="G54" s="7"/>
      <c r="H54" s="7"/>
      <c r="I54" s="7"/>
      <c r="J54" s="7"/>
      <c r="K54" s="7"/>
      <c r="L54" s="7"/>
      <c r="M54" s="7"/>
      <c r="N54" s="7"/>
      <c r="O54" s="7"/>
    </row>
    <row r="55" spans="1:17" ht="21" customHeight="1">
      <c r="A55" s="7"/>
      <c r="B55" s="7"/>
      <c r="C55" s="7"/>
      <c r="D55" s="7"/>
      <c r="E55" s="7"/>
      <c r="F55" s="7"/>
      <c r="G55" s="26"/>
      <c r="H55" s="26"/>
      <c r="I55" s="26"/>
      <c r="J55" s="27"/>
      <c r="K55" s="7"/>
      <c r="L55" s="7"/>
      <c r="M55" s="7"/>
      <c r="N55" s="7"/>
      <c r="O55" s="7"/>
    </row>
    <row r="56" spans="1:17" ht="36" customHeight="1">
      <c r="A56" s="7"/>
      <c r="B56" s="7"/>
      <c r="C56" s="7"/>
      <c r="D56" s="7"/>
      <c r="E56" s="157" t="s">
        <v>145</v>
      </c>
      <c r="F56" s="145"/>
      <c r="G56" s="145"/>
      <c r="H56" s="145"/>
      <c r="I56" s="145"/>
      <c r="J56" s="28">
        <f>SUM(J11,J16,J21,J26,J31,J36,J41,J46,J51)</f>
        <v>0</v>
      </c>
      <c r="K56" s="158"/>
      <c r="L56" s="159"/>
      <c r="M56" s="160"/>
      <c r="N56" s="27"/>
      <c r="O56" s="29"/>
    </row>
    <row r="57" spans="1:17" ht="21" customHeight="1">
      <c r="A57" s="7"/>
      <c r="B57" s="7"/>
      <c r="C57" s="7"/>
      <c r="D57" s="7"/>
      <c r="E57" s="7"/>
      <c r="F57" s="7"/>
      <c r="G57" s="26"/>
      <c r="H57" s="26"/>
      <c r="I57" s="26"/>
      <c r="J57" s="27"/>
      <c r="K57" s="7"/>
      <c r="L57" s="7"/>
      <c r="M57" s="7"/>
      <c r="N57" s="7"/>
      <c r="O57" s="7"/>
    </row>
    <row r="58" spans="1:17" ht="21" customHeight="1">
      <c r="A58" s="7"/>
      <c r="B58" s="7"/>
      <c r="C58" s="7"/>
      <c r="D58" s="7"/>
      <c r="E58" s="7"/>
      <c r="F58" s="7"/>
      <c r="G58" s="26"/>
      <c r="H58" s="26"/>
      <c r="I58" s="26"/>
      <c r="J58" s="27"/>
      <c r="K58" s="7"/>
      <c r="L58" s="7"/>
      <c r="M58" s="7"/>
      <c r="N58" s="7"/>
      <c r="O58" s="2" t="s">
        <v>1</v>
      </c>
    </row>
    <row r="59" spans="1:17" s="99" customFormat="1" ht="21" customHeight="1">
      <c r="A59" s="1" t="s">
        <v>0</v>
      </c>
      <c r="B59" s="161">
        <f>+B1</f>
        <v>0</v>
      </c>
      <c r="C59" s="162"/>
      <c r="D59" s="162"/>
      <c r="E59" s="162"/>
      <c r="F59" s="162"/>
      <c r="G59" s="162"/>
      <c r="H59" s="162"/>
      <c r="I59" s="162"/>
      <c r="J59" s="162"/>
      <c r="K59" s="104"/>
      <c r="L59" s="104"/>
      <c r="M59" s="104"/>
      <c r="N59" s="104"/>
      <c r="O59" s="4" t="s">
        <v>16</v>
      </c>
      <c r="P59" s="104"/>
      <c r="Q59" s="4"/>
    </row>
    <row r="60" spans="1:17" s="99" customFormat="1" ht="21" customHeight="1">
      <c r="A60" s="30"/>
      <c r="B60" s="30"/>
      <c r="C60" s="31"/>
      <c r="D60" s="31"/>
      <c r="E60" s="31"/>
      <c r="F60" s="31"/>
      <c r="G60" s="31"/>
      <c r="H60" s="31"/>
      <c r="I60" s="31"/>
      <c r="J60" s="31"/>
      <c r="K60" s="104"/>
      <c r="L60" s="104"/>
      <c r="M60" s="104"/>
      <c r="N60" s="104"/>
      <c r="O60" s="4"/>
      <c r="P60" s="104"/>
      <c r="Q60" s="4"/>
    </row>
    <row r="61" spans="1:17" s="32" customFormat="1" ht="30" customHeight="1" thickBot="1">
      <c r="A61" s="102" t="s">
        <v>17</v>
      </c>
      <c r="B61" s="102"/>
    </row>
    <row r="62" spans="1:17" s="32" customFormat="1" ht="30" customHeight="1" thickBot="1">
      <c r="A62" s="102" t="s">
        <v>18</v>
      </c>
      <c r="B62" s="102"/>
      <c r="O62" s="33"/>
    </row>
    <row r="63" spans="1:17" s="32" customFormat="1" ht="30" customHeight="1" thickBot="1">
      <c r="A63" s="102" t="s">
        <v>19</v>
      </c>
      <c r="B63" s="102"/>
      <c r="F63" s="102"/>
      <c r="H63" s="102" t="s">
        <v>20</v>
      </c>
      <c r="J63" s="34"/>
      <c r="K63" s="102" t="s">
        <v>21</v>
      </c>
      <c r="L63" s="102"/>
    </row>
    <row r="64" spans="1:17" s="32" customFormat="1" ht="30" customHeight="1" thickBot="1">
      <c r="A64" s="102" t="s">
        <v>22</v>
      </c>
      <c r="B64" s="34"/>
    </row>
    <row r="65" spans="1:16" s="32" customFormat="1" ht="30" customHeight="1" thickBot="1">
      <c r="A65" s="102" t="s">
        <v>23</v>
      </c>
      <c r="B65" s="102"/>
      <c r="H65" s="102" t="s">
        <v>20</v>
      </c>
      <c r="J65" s="34"/>
      <c r="K65" s="102" t="s">
        <v>24</v>
      </c>
      <c r="L65" s="102"/>
    </row>
    <row r="66" spans="1:16" s="32" customFormat="1" ht="30" customHeight="1" thickBot="1">
      <c r="A66" s="102" t="s">
        <v>22</v>
      </c>
      <c r="B66" s="34"/>
    </row>
    <row r="67" spans="1:16" s="32" customFormat="1" ht="30" customHeight="1" thickBot="1">
      <c r="A67" s="102" t="s">
        <v>25</v>
      </c>
      <c r="B67" s="102"/>
      <c r="M67" s="102" t="s">
        <v>26</v>
      </c>
      <c r="O67" s="34"/>
    </row>
    <row r="68" spans="1:16" s="32" customFormat="1" ht="30" customHeight="1">
      <c r="A68" s="102" t="s">
        <v>27</v>
      </c>
      <c r="B68" s="102"/>
    </row>
    <row r="69" spans="1:16" s="32" customFormat="1" ht="30" customHeight="1">
      <c r="A69" s="102" t="s">
        <v>137</v>
      </c>
      <c r="B69" s="102"/>
    </row>
    <row r="70" spans="1:16" s="32" customFormat="1" ht="30" customHeight="1">
      <c r="A70" s="102" t="s">
        <v>28</v>
      </c>
      <c r="B70" s="102"/>
    </row>
    <row r="71" spans="1:16" s="32" customFormat="1" ht="30" customHeight="1">
      <c r="A71" s="102" t="s">
        <v>138</v>
      </c>
      <c r="B71" s="102"/>
    </row>
    <row r="72" spans="1:16" s="32" customFormat="1" ht="30" customHeight="1">
      <c r="A72" s="163" t="s">
        <v>29</v>
      </c>
      <c r="B72" s="163"/>
      <c r="C72" s="163"/>
      <c r="D72" s="163"/>
      <c r="E72" s="163"/>
      <c r="F72" s="163"/>
      <c r="G72" s="163"/>
      <c r="H72" s="163"/>
      <c r="I72" s="163"/>
      <c r="J72" s="163"/>
      <c r="K72" s="163"/>
      <c r="L72" s="163"/>
      <c r="M72" s="163"/>
      <c r="N72" s="163"/>
      <c r="O72" s="163"/>
      <c r="P72" s="163"/>
    </row>
    <row r="73" spans="1:16" s="32" customFormat="1" ht="30" customHeight="1">
      <c r="A73" s="102" t="s">
        <v>30</v>
      </c>
      <c r="B73" s="102"/>
      <c r="C73" s="102"/>
      <c r="D73" s="102"/>
      <c r="E73" s="102"/>
      <c r="F73" s="102"/>
      <c r="G73" s="102"/>
      <c r="H73" s="102"/>
      <c r="I73" s="102"/>
      <c r="J73" s="102"/>
      <c r="K73" s="102"/>
      <c r="L73" s="102"/>
      <c r="M73" s="102"/>
      <c r="N73" s="102"/>
      <c r="O73" s="102"/>
      <c r="P73" s="102"/>
    </row>
    <row r="74" spans="1:16" s="32" customFormat="1" ht="15" customHeight="1">
      <c r="A74" s="102" t="s">
        <v>31</v>
      </c>
      <c r="B74" s="102"/>
    </row>
    <row r="75" spans="1:16" s="32" customFormat="1" ht="30" customHeight="1">
      <c r="A75" s="102" t="s">
        <v>32</v>
      </c>
      <c r="B75" s="102"/>
    </row>
    <row r="76" spans="1:16" s="32" customFormat="1" ht="30" customHeight="1">
      <c r="A76" s="35" t="s">
        <v>33</v>
      </c>
      <c r="B76" s="164"/>
      <c r="C76" s="165"/>
      <c r="D76" s="165"/>
      <c r="E76" s="165"/>
      <c r="F76" s="165"/>
      <c r="G76" s="165"/>
      <c r="H76" s="165"/>
      <c r="I76" s="165"/>
      <c r="J76" s="165"/>
      <c r="K76" s="165"/>
      <c r="L76" s="165"/>
      <c r="M76" s="165"/>
      <c r="N76" s="166"/>
    </row>
    <row r="77" spans="1:16" s="32" customFormat="1" ht="30" customHeight="1">
      <c r="A77" s="102"/>
      <c r="B77" s="36" t="s">
        <v>34</v>
      </c>
    </row>
    <row r="78" spans="1:16" s="32" customFormat="1" ht="30" customHeight="1">
      <c r="A78" s="102"/>
      <c r="B78" s="37"/>
    </row>
    <row r="79" spans="1:16" s="99" customFormat="1" ht="21" customHeight="1">
      <c r="A79" s="3"/>
      <c r="B79" s="3"/>
      <c r="C79" s="3" t="s">
        <v>35</v>
      </c>
      <c r="D79" s="104"/>
      <c r="E79" s="104"/>
      <c r="F79" s="104"/>
      <c r="G79" s="104"/>
      <c r="H79" s="104"/>
      <c r="I79" s="3"/>
      <c r="J79" s="104"/>
      <c r="K79" s="104"/>
      <c r="L79" s="104"/>
      <c r="M79" s="104"/>
      <c r="N79" s="104"/>
      <c r="O79" s="104"/>
    </row>
    <row r="80" spans="1:16" s="99" customFormat="1" ht="10" customHeight="1">
      <c r="A80" s="3"/>
      <c r="B80" s="3"/>
      <c r="C80" s="3"/>
      <c r="D80" s="104"/>
      <c r="E80" s="104"/>
      <c r="F80" s="104"/>
      <c r="G80" s="104"/>
      <c r="H80" s="104"/>
      <c r="I80" s="3"/>
      <c r="J80" s="104"/>
      <c r="K80" s="104"/>
      <c r="L80" s="104"/>
      <c r="M80" s="104"/>
      <c r="N80" s="104"/>
      <c r="O80" s="104"/>
    </row>
    <row r="81" spans="1:16" s="40" customFormat="1" ht="21" customHeight="1">
      <c r="A81" s="3"/>
      <c r="B81" s="3"/>
      <c r="C81" s="38" t="s">
        <v>36</v>
      </c>
      <c r="D81" s="39"/>
      <c r="E81" s="38" t="s">
        <v>37</v>
      </c>
      <c r="F81" s="39"/>
      <c r="G81" s="38" t="s">
        <v>38</v>
      </c>
      <c r="H81" s="39"/>
      <c r="I81" s="38" t="s">
        <v>39</v>
      </c>
      <c r="J81" s="38"/>
      <c r="K81" s="38"/>
      <c r="L81" s="38"/>
      <c r="M81" s="38"/>
      <c r="N81" s="38"/>
      <c r="O81" s="38"/>
    </row>
    <row r="82" spans="1:16" s="99" customFormat="1" ht="10" customHeight="1">
      <c r="A82" s="104"/>
      <c r="B82" s="104"/>
      <c r="C82" s="41"/>
      <c r="D82" s="41"/>
      <c r="E82" s="41"/>
      <c r="F82" s="41"/>
      <c r="G82" s="41"/>
      <c r="H82" s="41"/>
      <c r="I82" s="41"/>
      <c r="J82" s="41"/>
      <c r="K82" s="41"/>
      <c r="L82" s="41"/>
      <c r="M82" s="41"/>
      <c r="N82" s="41"/>
      <c r="O82" s="41"/>
    </row>
    <row r="83" spans="1:16" s="99" customFormat="1" ht="21" customHeight="1">
      <c r="A83" s="104"/>
      <c r="B83" s="104"/>
      <c r="C83" s="42" t="s">
        <v>40</v>
      </c>
      <c r="D83" s="43"/>
      <c r="E83" s="43"/>
      <c r="F83" s="167"/>
      <c r="G83" s="167"/>
      <c r="H83" s="167"/>
      <c r="I83" s="167"/>
      <c r="J83" s="167"/>
      <c r="K83" s="167"/>
      <c r="L83" s="167"/>
      <c r="M83" s="167"/>
      <c r="N83" s="167"/>
      <c r="O83" s="43"/>
    </row>
    <row r="84" spans="1:16" s="99" customFormat="1" ht="10" customHeight="1">
      <c r="A84" s="104"/>
      <c r="B84" s="104"/>
      <c r="C84" s="42"/>
      <c r="D84" s="43"/>
      <c r="E84" s="43"/>
      <c r="F84" s="43"/>
      <c r="G84" s="43"/>
      <c r="H84" s="43"/>
      <c r="I84" s="43"/>
      <c r="J84" s="43"/>
      <c r="K84" s="43"/>
      <c r="L84" s="43"/>
      <c r="M84" s="43"/>
      <c r="N84" s="43"/>
      <c r="O84" s="43"/>
    </row>
    <row r="85" spans="1:16" s="99" customFormat="1" ht="21" customHeight="1">
      <c r="A85" s="104"/>
      <c r="B85" s="104"/>
      <c r="C85" s="42" t="s">
        <v>41</v>
      </c>
      <c r="D85" s="44"/>
      <c r="E85" s="44"/>
      <c r="F85" s="168"/>
      <c r="G85" s="168"/>
      <c r="H85" s="168"/>
      <c r="I85" s="168"/>
      <c r="J85" s="168"/>
      <c r="K85" s="168"/>
      <c r="L85" s="168"/>
      <c r="M85" s="168"/>
      <c r="N85" s="45" t="s">
        <v>42</v>
      </c>
      <c r="O85" s="44"/>
    </row>
    <row r="86" spans="1:16" ht="18" customHeight="1">
      <c r="A86" s="101"/>
      <c r="B86" s="101"/>
      <c r="C86" s="46"/>
      <c r="D86" s="101"/>
      <c r="E86" s="156"/>
      <c r="F86" s="156"/>
      <c r="G86" s="101"/>
      <c r="H86" s="101"/>
      <c r="I86" s="101"/>
      <c r="J86" s="101"/>
      <c r="K86" s="101"/>
      <c r="L86" s="101"/>
      <c r="M86" s="101"/>
      <c r="N86" s="101"/>
      <c r="O86" s="101"/>
      <c r="P86" s="99"/>
    </row>
    <row r="87" spans="1:16" ht="18" customHeight="1">
      <c r="A87" s="101"/>
      <c r="B87" s="101"/>
      <c r="C87" s="46"/>
      <c r="D87" s="101"/>
      <c r="E87" s="156"/>
      <c r="F87" s="156"/>
      <c r="G87" s="101"/>
      <c r="H87" s="101"/>
      <c r="I87" s="101"/>
      <c r="J87" s="101"/>
      <c r="K87" s="101"/>
      <c r="L87" s="101"/>
      <c r="M87" s="101"/>
      <c r="N87" s="101"/>
      <c r="O87" s="101"/>
      <c r="P87" s="99"/>
    </row>
    <row r="88" spans="1:16" ht="18" customHeight="1">
      <c r="A88" s="101"/>
      <c r="B88" s="101"/>
      <c r="C88" s="101"/>
      <c r="D88" s="156"/>
      <c r="E88" s="156"/>
      <c r="F88" s="101"/>
      <c r="G88" s="101"/>
      <c r="H88" s="101"/>
      <c r="I88" s="101"/>
      <c r="J88" s="101"/>
      <c r="K88" s="101"/>
      <c r="L88" s="101"/>
      <c r="M88" s="101"/>
      <c r="N88" s="101"/>
      <c r="O88" s="101"/>
      <c r="P88" s="99"/>
    </row>
    <row r="89" spans="1:16" ht="18" customHeight="1">
      <c r="A89" s="171" t="s">
        <v>43</v>
      </c>
      <c r="B89" s="172"/>
      <c r="C89" s="173"/>
      <c r="D89" s="173"/>
      <c r="E89" s="173"/>
      <c r="F89" s="173"/>
      <c r="G89" s="173"/>
      <c r="H89" s="173"/>
      <c r="I89" s="173"/>
      <c r="J89" s="173"/>
      <c r="K89" s="173"/>
      <c r="L89" s="173"/>
      <c r="M89" s="173"/>
      <c r="N89" s="173"/>
      <c r="O89" s="174"/>
      <c r="P89" s="99"/>
    </row>
    <row r="90" spans="1:16" ht="39.75" customHeight="1">
      <c r="A90" s="175" t="s">
        <v>44</v>
      </c>
      <c r="B90" s="176"/>
      <c r="C90" s="177"/>
      <c r="D90" s="177"/>
      <c r="E90" s="177"/>
      <c r="F90" s="177"/>
      <c r="G90" s="177"/>
      <c r="H90" s="177"/>
      <c r="I90" s="177"/>
      <c r="J90" s="177"/>
      <c r="K90" s="177"/>
      <c r="L90" s="177"/>
      <c r="M90" s="177"/>
      <c r="N90" s="177"/>
      <c r="O90" s="177"/>
      <c r="P90" s="99"/>
    </row>
    <row r="91" spans="1:16" ht="38.25" customHeight="1">
      <c r="A91" s="175" t="s">
        <v>45</v>
      </c>
      <c r="B91" s="176"/>
      <c r="C91" s="177"/>
      <c r="D91" s="177"/>
      <c r="E91" s="177"/>
      <c r="F91" s="177"/>
      <c r="G91" s="177"/>
      <c r="H91" s="177"/>
      <c r="I91" s="177"/>
      <c r="J91" s="177"/>
      <c r="K91" s="177"/>
      <c r="L91" s="177"/>
      <c r="M91" s="177"/>
      <c r="N91" s="177"/>
      <c r="O91" s="177"/>
      <c r="P91" s="99"/>
    </row>
    <row r="92" spans="1:16" ht="18" customHeight="1">
      <c r="A92" s="175" t="s">
        <v>46</v>
      </c>
      <c r="B92" s="176"/>
      <c r="C92" s="177"/>
      <c r="D92" s="177"/>
      <c r="E92" s="177"/>
      <c r="F92" s="177"/>
      <c r="G92" s="177"/>
      <c r="H92" s="177"/>
      <c r="I92" s="177"/>
      <c r="J92" s="177"/>
      <c r="K92" s="177"/>
      <c r="L92" s="177"/>
      <c r="M92" s="177"/>
      <c r="N92" s="177"/>
      <c r="O92" s="177"/>
      <c r="P92" s="99"/>
    </row>
    <row r="93" spans="1:16" ht="18" customHeight="1">
      <c r="A93" s="175" t="s">
        <v>47</v>
      </c>
      <c r="B93" s="176"/>
      <c r="C93" s="177"/>
      <c r="D93" s="177"/>
      <c r="E93" s="177"/>
      <c r="F93" s="177"/>
      <c r="G93" s="177"/>
      <c r="H93" s="177"/>
      <c r="I93" s="177"/>
      <c r="J93" s="177"/>
      <c r="K93" s="177"/>
      <c r="L93" s="177"/>
      <c r="M93" s="177"/>
      <c r="N93" s="177"/>
      <c r="O93" s="177"/>
      <c r="P93" s="99"/>
    </row>
    <row r="94" spans="1:16" ht="18" customHeight="1">
      <c r="A94" s="175"/>
      <c r="B94" s="176"/>
      <c r="C94" s="177"/>
      <c r="D94" s="177"/>
      <c r="E94" s="177"/>
      <c r="F94" s="177"/>
      <c r="G94" s="177"/>
      <c r="H94" s="177"/>
      <c r="I94" s="177"/>
      <c r="J94" s="177"/>
      <c r="K94" s="177"/>
      <c r="L94" s="177"/>
      <c r="M94" s="177"/>
      <c r="N94" s="177"/>
      <c r="O94" s="177"/>
      <c r="P94" s="99"/>
    </row>
    <row r="95" spans="1:16" ht="18" customHeight="1">
      <c r="A95" s="101"/>
      <c r="B95" s="101"/>
      <c r="C95" s="101"/>
      <c r="D95" s="156"/>
      <c r="E95" s="156"/>
      <c r="F95" s="101"/>
      <c r="G95" s="101"/>
      <c r="H95" s="101"/>
      <c r="I95" s="101"/>
      <c r="J95" s="101"/>
      <c r="K95" s="101"/>
      <c r="L95" s="101"/>
      <c r="M95" s="101"/>
      <c r="N95" s="101"/>
      <c r="O95" s="101"/>
      <c r="P95" s="99"/>
    </row>
    <row r="96" spans="1:16" s="99" customFormat="1" ht="21" customHeight="1">
      <c r="D96" s="183"/>
      <c r="E96" s="183"/>
      <c r="M96" s="114" t="s">
        <v>48</v>
      </c>
    </row>
    <row r="97" spans="1:15" s="99" customFormat="1" ht="21" customHeight="1">
      <c r="D97" s="183"/>
      <c r="E97" s="183"/>
    </row>
    <row r="98" spans="1:15" s="99" customFormat="1" ht="21" customHeight="1">
      <c r="D98" s="183"/>
      <c r="E98" s="183"/>
      <c r="M98" s="184" t="s">
        <v>192</v>
      </c>
      <c r="N98" s="184"/>
      <c r="O98" s="184"/>
    </row>
    <row r="99" spans="1:15" s="99" customFormat="1" ht="21" customHeight="1"/>
    <row r="100" spans="1:15" s="99" customFormat="1" ht="21" customHeight="1"/>
    <row r="101" spans="1:15" s="99" customFormat="1" ht="21" customHeight="1">
      <c r="A101" s="99" t="s">
        <v>49</v>
      </c>
    </row>
    <row r="102" spans="1:15" s="99" customFormat="1" ht="21" customHeight="1"/>
    <row r="103" spans="1:15" s="99" customFormat="1" ht="21" customHeight="1"/>
    <row r="104" spans="1:15" s="99" customFormat="1" ht="21" customHeight="1" thickBot="1">
      <c r="A104" s="99" t="s">
        <v>50</v>
      </c>
    </row>
    <row r="105" spans="1:15" s="99" customFormat="1" ht="21" customHeight="1">
      <c r="A105" s="99" t="s">
        <v>51</v>
      </c>
      <c r="M105" s="178" t="s">
        <v>52</v>
      </c>
      <c r="N105" s="179"/>
    </row>
    <row r="106" spans="1:15" s="99" customFormat="1" ht="21" customHeight="1" thickBot="1">
      <c r="A106" s="99" t="s">
        <v>53</v>
      </c>
      <c r="M106" s="178"/>
      <c r="N106" s="180"/>
    </row>
    <row r="107" spans="1:15" s="99" customFormat="1" ht="21" customHeight="1"/>
    <row r="108" spans="1:15" s="99" customFormat="1" ht="21" customHeight="1"/>
    <row r="109" spans="1:15" s="99" customFormat="1" ht="21" customHeight="1"/>
    <row r="110" spans="1:15" s="99" customFormat="1" ht="21" customHeight="1">
      <c r="J110" s="100" t="s">
        <v>54</v>
      </c>
      <c r="K110" s="100"/>
      <c r="L110" s="100"/>
      <c r="M110" s="100"/>
      <c r="N110" s="100"/>
      <c r="O110" s="100"/>
    </row>
    <row r="111" spans="1:15" s="99" customFormat="1" ht="21" customHeight="1">
      <c r="J111" s="100" t="s">
        <v>55</v>
      </c>
      <c r="K111" s="100"/>
      <c r="L111" s="100"/>
      <c r="M111" s="100"/>
      <c r="N111" s="100"/>
      <c r="O111" s="100"/>
    </row>
    <row r="112" spans="1:15" s="99" customFormat="1" ht="21" customHeight="1">
      <c r="J112" s="100" t="s">
        <v>56</v>
      </c>
      <c r="K112" s="100"/>
      <c r="L112" s="100"/>
      <c r="M112" s="100"/>
      <c r="N112" s="100"/>
      <c r="O112" s="136" t="s">
        <v>193</v>
      </c>
    </row>
    <row r="113" spans="10:15" s="99" customFormat="1" ht="21" customHeight="1">
      <c r="J113" s="100" t="s">
        <v>57</v>
      </c>
      <c r="K113" s="100"/>
      <c r="L113" s="100"/>
      <c r="M113" s="100"/>
      <c r="N113" s="100"/>
      <c r="O113" s="100"/>
    </row>
    <row r="114" spans="10:15" s="47" customFormat="1" ht="21" customHeight="1"/>
    <row r="115" spans="10:15" s="47" customFormat="1" ht="21" customHeight="1"/>
    <row r="116" spans="10:15" s="47" customFormat="1" ht="21" customHeight="1"/>
    <row r="117" spans="10:15" s="47" customFormat="1" ht="21" customHeight="1"/>
  </sheetData>
  <mergeCells count="100">
    <mergeCell ref="J51:J52"/>
    <mergeCell ref="K51:K52"/>
    <mergeCell ref="L51:L52"/>
    <mergeCell ref="M51:O51"/>
    <mergeCell ref="M52:O52"/>
    <mergeCell ref="A24:B24"/>
    <mergeCell ref="A29:B29"/>
    <mergeCell ref="A34:B34"/>
    <mergeCell ref="A39:B39"/>
    <mergeCell ref="A44:B44"/>
    <mergeCell ref="M105:M106"/>
    <mergeCell ref="N105:N106"/>
    <mergeCell ref="L6:L7"/>
    <mergeCell ref="A9:B9"/>
    <mergeCell ref="L11:L12"/>
    <mergeCell ref="A14:B14"/>
    <mergeCell ref="L16:L17"/>
    <mergeCell ref="A19:B19"/>
    <mergeCell ref="A93:O93"/>
    <mergeCell ref="A94:O94"/>
    <mergeCell ref="D95:E95"/>
    <mergeCell ref="D96:E96"/>
    <mergeCell ref="D97:E97"/>
    <mergeCell ref="D98:E98"/>
    <mergeCell ref="M98:O98"/>
    <mergeCell ref="E87:F87"/>
    <mergeCell ref="D88:E88"/>
    <mergeCell ref="A89:O89"/>
    <mergeCell ref="A90:O90"/>
    <mergeCell ref="A91:O91"/>
    <mergeCell ref="A92:O92"/>
    <mergeCell ref="E86:F86"/>
    <mergeCell ref="J46:J47"/>
    <mergeCell ref="K46:K47"/>
    <mergeCell ref="M46:O46"/>
    <mergeCell ref="M47:O47"/>
    <mergeCell ref="E56:I56"/>
    <mergeCell ref="K56:M56"/>
    <mergeCell ref="L46:L47"/>
    <mergeCell ref="M48:O48"/>
    <mergeCell ref="B59:J59"/>
    <mergeCell ref="A72:P72"/>
    <mergeCell ref="B76:N76"/>
    <mergeCell ref="F83:N83"/>
    <mergeCell ref="F85:M85"/>
    <mergeCell ref="A49:B49"/>
    <mergeCell ref="M50:O50"/>
    <mergeCell ref="M45:O45"/>
    <mergeCell ref="J36:J37"/>
    <mergeCell ref="K36:K37"/>
    <mergeCell ref="M36:O36"/>
    <mergeCell ref="M37:O37"/>
    <mergeCell ref="M38:O38"/>
    <mergeCell ref="M40:O40"/>
    <mergeCell ref="J41:J42"/>
    <mergeCell ref="K41:K42"/>
    <mergeCell ref="M41:O41"/>
    <mergeCell ref="M42:O42"/>
    <mergeCell ref="M43:O43"/>
    <mergeCell ref="L36:L37"/>
    <mergeCell ref="L41:L42"/>
    <mergeCell ref="M35:O35"/>
    <mergeCell ref="J26:J27"/>
    <mergeCell ref="K26:K27"/>
    <mergeCell ref="M26:O26"/>
    <mergeCell ref="M27:O27"/>
    <mergeCell ref="M28:O28"/>
    <mergeCell ref="M30:O30"/>
    <mergeCell ref="J31:J32"/>
    <mergeCell ref="K31:K32"/>
    <mergeCell ref="M31:O31"/>
    <mergeCell ref="M32:O32"/>
    <mergeCell ref="M33:O33"/>
    <mergeCell ref="L26:L27"/>
    <mergeCell ref="L31:L32"/>
    <mergeCell ref="M25:O25"/>
    <mergeCell ref="J16:J17"/>
    <mergeCell ref="K16:K17"/>
    <mergeCell ref="M16:O16"/>
    <mergeCell ref="M17:O17"/>
    <mergeCell ref="M18:O18"/>
    <mergeCell ref="M20:O20"/>
    <mergeCell ref="J21:J22"/>
    <mergeCell ref="K21:K22"/>
    <mergeCell ref="M21:O21"/>
    <mergeCell ref="M22:O22"/>
    <mergeCell ref="M23:O23"/>
    <mergeCell ref="L21:L22"/>
    <mergeCell ref="M15:O15"/>
    <mergeCell ref="B1:J1"/>
    <mergeCell ref="J6:J7"/>
    <mergeCell ref="K6:K7"/>
    <mergeCell ref="M6:O7"/>
    <mergeCell ref="M8:O8"/>
    <mergeCell ref="M10:O10"/>
    <mergeCell ref="J11:J12"/>
    <mergeCell ref="K11:K12"/>
    <mergeCell ref="M11:O11"/>
    <mergeCell ref="M12:O12"/>
    <mergeCell ref="M13:O13"/>
  </mergeCells>
  <phoneticPr fontId="3"/>
  <dataValidations count="2">
    <dataValidation type="list" allowBlank="1" showInputMessage="1" sqref="L20 L15 L10 L25 L30 L35 L40 K10:K11 K15:K16 K20:K21 K25:K26 K30:K31 K35:K36 K40:K41 K45:K46 L45 K50:K51 L50">
      <formula1>"100回未満,100回以上,150回以上"</formula1>
    </dataValidation>
    <dataValidation type="list" allowBlank="1" showInputMessage="1" showErrorMessage="1" sqref="C9:I9 C14:I14 C19:I19 C24:I24 C29:I29 C34:I34 C39:I39 C44:I44 C49:I49">
      <formula1>"○,　"</formula1>
    </dataValidation>
  </dataValidations>
  <pageMargins left="0.78740157480314965" right="0.39370078740157483" top="0.39370078740157483" bottom="0.39370078740157483" header="0.31496062992125984" footer="0.31496062992125984"/>
  <pageSetup paperSize="9" scale="72" orientation="portrait" r:id="rId1"/>
  <rowBreaks count="2" manualBreakCount="2">
    <brk id="57" max="13" man="1"/>
    <brk id="94"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AV49"/>
  <sheetViews>
    <sheetView tabSelected="1" view="pageBreakPreview" topLeftCell="A25" zoomScaleNormal="100" zoomScaleSheetLayoutView="100" workbookViewId="0">
      <selection activeCell="A13" sqref="A13:AP14"/>
    </sheetView>
  </sheetViews>
  <sheetFormatPr defaultColWidth="2.58203125" defaultRowHeight="19.5" customHeight="1"/>
  <cols>
    <col min="1" max="16384" width="2.58203125" style="99"/>
  </cols>
  <sheetData>
    <row r="1" spans="1:43" ht="19.5" customHeight="1">
      <c r="A1" s="30"/>
      <c r="B1" s="30"/>
      <c r="C1" s="30"/>
      <c r="D1" s="30"/>
      <c r="E1" s="30"/>
      <c r="F1" s="30"/>
      <c r="G1" s="30"/>
      <c r="H1" s="30"/>
      <c r="I1" s="30"/>
      <c r="J1" s="30"/>
      <c r="K1" s="30"/>
      <c r="L1" s="30"/>
      <c r="M1" s="30"/>
      <c r="N1" s="30"/>
      <c r="O1" s="30"/>
      <c r="P1" s="30"/>
      <c r="Q1" s="30"/>
      <c r="R1" s="30"/>
      <c r="S1" s="30"/>
      <c r="T1" s="30"/>
      <c r="U1" s="48"/>
      <c r="V1" s="48"/>
      <c r="W1" s="48"/>
      <c r="X1" s="48"/>
      <c r="Y1" s="48"/>
      <c r="Z1" s="30"/>
      <c r="AA1" s="30"/>
      <c r="AB1" s="30"/>
      <c r="AC1" s="30"/>
      <c r="AD1" s="30"/>
      <c r="AE1" s="30"/>
      <c r="AF1" s="30"/>
      <c r="AG1" s="30"/>
      <c r="AH1" s="49"/>
      <c r="AI1" s="104"/>
      <c r="AJ1" s="104"/>
      <c r="AK1" s="104"/>
      <c r="AL1" s="49"/>
      <c r="AM1" s="49"/>
      <c r="AN1" s="49"/>
      <c r="AO1" s="49"/>
      <c r="AP1" s="49" t="s">
        <v>58</v>
      </c>
    </row>
    <row r="2" spans="1:43" ht="19.5" customHeight="1">
      <c r="A2" s="50" t="s">
        <v>59</v>
      </c>
      <c r="B2" s="50"/>
      <c r="C2" s="50"/>
      <c r="D2" s="50"/>
      <c r="E2" s="50"/>
      <c r="F2" s="50"/>
      <c r="G2" s="104"/>
      <c r="H2" s="104"/>
      <c r="I2" s="104"/>
      <c r="J2" s="104"/>
      <c r="K2" s="104"/>
      <c r="L2" s="104"/>
      <c r="M2" s="104"/>
      <c r="N2" s="104"/>
      <c r="O2" s="104"/>
      <c r="P2" s="104"/>
      <c r="Q2" s="104"/>
      <c r="R2" s="104"/>
      <c r="S2" s="104"/>
      <c r="T2" s="104"/>
      <c r="U2" s="48"/>
      <c r="V2" s="30"/>
      <c r="W2" s="30"/>
      <c r="X2" s="30"/>
      <c r="Y2" s="30"/>
      <c r="Z2" s="104"/>
      <c r="AA2" s="104"/>
      <c r="AB2" s="104"/>
      <c r="AC2" s="104"/>
      <c r="AD2" s="104"/>
      <c r="AE2" s="104"/>
      <c r="AF2" s="104"/>
      <c r="AG2" s="104"/>
      <c r="AH2" s="104"/>
      <c r="AI2" s="104"/>
      <c r="AJ2" s="104"/>
      <c r="AK2" s="104"/>
      <c r="AL2" s="104"/>
      <c r="AM2" s="104"/>
      <c r="AN2" s="104"/>
      <c r="AO2" s="104"/>
      <c r="AP2" s="104"/>
    </row>
    <row r="3" spans="1:43" ht="19.5" customHeight="1">
      <c r="A3" s="50"/>
      <c r="B3" s="50"/>
      <c r="C3" s="50"/>
      <c r="D3" s="50"/>
      <c r="E3" s="50"/>
      <c r="F3" s="50"/>
      <c r="G3" s="104"/>
      <c r="H3" s="104"/>
      <c r="I3" s="104"/>
      <c r="J3" s="104"/>
      <c r="K3" s="104"/>
      <c r="L3" s="104"/>
      <c r="M3" s="104"/>
      <c r="N3" s="104"/>
      <c r="O3" s="104"/>
      <c r="P3" s="104"/>
      <c r="Q3" s="104"/>
      <c r="R3" s="104"/>
      <c r="S3" s="104"/>
      <c r="T3" s="104"/>
      <c r="U3" s="44"/>
      <c r="V3" s="44"/>
      <c r="W3" s="44"/>
      <c r="X3" s="44"/>
      <c r="Y3" s="44"/>
      <c r="Z3" s="104"/>
      <c r="AA3" s="104"/>
      <c r="AB3" s="104"/>
      <c r="AC3" s="104"/>
      <c r="AD3" s="44"/>
      <c r="AE3" s="44"/>
      <c r="AF3" s="185" t="s">
        <v>36</v>
      </c>
      <c r="AG3" s="185"/>
      <c r="AH3" s="186"/>
      <c r="AI3" s="186"/>
      <c r="AJ3" s="51" t="s">
        <v>37</v>
      </c>
      <c r="AK3" s="186"/>
      <c r="AL3" s="186"/>
      <c r="AM3" s="51" t="s">
        <v>38</v>
      </c>
      <c r="AN3" s="186"/>
      <c r="AO3" s="186"/>
      <c r="AP3" s="51" t="s">
        <v>39</v>
      </c>
    </row>
    <row r="4" spans="1:43" ht="19.5" customHeight="1">
      <c r="A4" s="104"/>
      <c r="B4" s="104"/>
      <c r="C4" s="104"/>
      <c r="D4" s="104"/>
      <c r="E4" s="104"/>
      <c r="F4" s="104"/>
      <c r="G4" s="104"/>
      <c r="H4" s="104"/>
      <c r="I4" s="104"/>
      <c r="J4" s="104"/>
      <c r="K4" s="104"/>
      <c r="L4" s="104"/>
      <c r="M4" s="104"/>
      <c r="N4" s="104"/>
      <c r="O4" s="104"/>
      <c r="P4" s="104"/>
      <c r="Q4" s="104"/>
      <c r="R4" s="104"/>
      <c r="S4" s="104"/>
      <c r="T4" s="104"/>
      <c r="U4" s="44"/>
      <c r="V4" s="44"/>
      <c r="W4" s="44"/>
      <c r="X4" s="44"/>
      <c r="Y4" s="44"/>
      <c r="Z4" s="104"/>
      <c r="AA4" s="104"/>
      <c r="AB4" s="104"/>
      <c r="AC4" s="104"/>
      <c r="AD4" s="44"/>
      <c r="AE4" s="44"/>
      <c r="AF4" s="44"/>
      <c r="AG4" s="44"/>
      <c r="AH4" s="44"/>
      <c r="AI4" s="44"/>
      <c r="AJ4" s="44"/>
      <c r="AK4" s="44"/>
      <c r="AL4" s="44"/>
      <c r="AM4" s="44"/>
      <c r="AN4" s="44"/>
      <c r="AO4" s="44"/>
      <c r="AP4" s="44"/>
    </row>
    <row r="5" spans="1:43" ht="19.5" customHeight="1">
      <c r="A5" s="104"/>
      <c r="B5" s="104"/>
      <c r="C5" s="104"/>
      <c r="D5" s="104"/>
      <c r="E5" s="104"/>
      <c r="F5" s="104"/>
      <c r="G5" s="104"/>
      <c r="H5" s="104"/>
      <c r="I5" s="104"/>
      <c r="J5" s="104"/>
      <c r="K5" s="104"/>
      <c r="L5" s="104"/>
      <c r="M5" s="104"/>
      <c r="N5" s="104"/>
      <c r="O5" s="104"/>
      <c r="P5" s="104"/>
      <c r="Q5" s="104"/>
      <c r="R5" s="104"/>
      <c r="S5" s="104"/>
      <c r="T5" s="104"/>
      <c r="U5" s="104"/>
      <c r="V5" s="104"/>
      <c r="W5" s="104"/>
      <c r="X5" s="52" t="s">
        <v>60</v>
      </c>
      <c r="Y5" s="53"/>
      <c r="Z5" s="53"/>
      <c r="AA5" s="53"/>
      <c r="AB5" s="53"/>
      <c r="AC5" s="54"/>
      <c r="AD5" s="55" t="s">
        <v>61</v>
      </c>
      <c r="AE5" s="187"/>
      <c r="AF5" s="187"/>
      <c r="AG5" s="187"/>
      <c r="AH5" s="56" t="s">
        <v>62</v>
      </c>
      <c r="AI5" s="187"/>
      <c r="AJ5" s="187"/>
      <c r="AK5" s="187"/>
      <c r="AL5" s="187"/>
      <c r="AM5" s="57"/>
      <c r="AN5" s="57"/>
      <c r="AO5" s="57"/>
      <c r="AP5" s="57"/>
      <c r="AQ5" s="58"/>
    </row>
    <row r="6" spans="1:43" ht="19.5" customHeight="1">
      <c r="A6" s="104"/>
      <c r="B6" s="104"/>
      <c r="C6" s="104"/>
      <c r="D6" s="104"/>
      <c r="E6" s="104"/>
      <c r="F6" s="104"/>
      <c r="G6" s="104"/>
      <c r="H6" s="104"/>
      <c r="I6" s="104"/>
      <c r="J6" s="104"/>
      <c r="K6" s="104"/>
      <c r="L6" s="104"/>
      <c r="M6" s="104"/>
      <c r="N6" s="104"/>
      <c r="O6" s="104"/>
      <c r="P6" s="104"/>
      <c r="Q6" s="104"/>
      <c r="R6" s="104"/>
      <c r="S6" s="104"/>
      <c r="T6" s="104"/>
      <c r="U6" s="104"/>
      <c r="V6" s="104"/>
      <c r="W6" s="104"/>
      <c r="X6" s="52" t="s">
        <v>54</v>
      </c>
      <c r="Y6" s="53"/>
      <c r="Z6" s="53"/>
      <c r="AA6" s="53"/>
      <c r="AB6" s="53"/>
      <c r="AC6" s="52"/>
      <c r="AD6" s="196"/>
      <c r="AE6" s="196"/>
      <c r="AF6" s="196"/>
      <c r="AG6" s="196"/>
      <c r="AH6" s="196"/>
      <c r="AI6" s="196"/>
      <c r="AJ6" s="196"/>
      <c r="AK6" s="196"/>
      <c r="AL6" s="196"/>
      <c r="AM6" s="196"/>
      <c r="AN6" s="196"/>
      <c r="AO6" s="196"/>
      <c r="AP6" s="196"/>
      <c r="AQ6" s="58"/>
    </row>
    <row r="7" spans="1:43" ht="19.5" customHeight="1">
      <c r="A7" s="104"/>
      <c r="B7" s="104"/>
      <c r="C7" s="104"/>
      <c r="D7" s="104"/>
      <c r="E7" s="104"/>
      <c r="F7" s="104"/>
      <c r="G7" s="104"/>
      <c r="H7" s="104"/>
      <c r="I7" s="104"/>
      <c r="J7" s="104"/>
      <c r="K7" s="104"/>
      <c r="L7" s="104"/>
      <c r="M7" s="104"/>
      <c r="N7" s="104"/>
      <c r="O7" s="104"/>
      <c r="P7" s="104"/>
      <c r="Q7" s="104"/>
      <c r="R7" s="104"/>
      <c r="S7" s="104"/>
      <c r="T7" s="104"/>
      <c r="U7" s="104"/>
      <c r="V7" s="104"/>
      <c r="W7" s="104"/>
      <c r="X7" s="52" t="s">
        <v>63</v>
      </c>
      <c r="Y7" s="53"/>
      <c r="Z7" s="53"/>
      <c r="AA7" s="53"/>
      <c r="AB7" s="53"/>
      <c r="AC7" s="59"/>
      <c r="AD7" s="196"/>
      <c r="AE7" s="196"/>
      <c r="AF7" s="196"/>
      <c r="AG7" s="196"/>
      <c r="AH7" s="196"/>
      <c r="AI7" s="196"/>
      <c r="AJ7" s="196"/>
      <c r="AK7" s="196"/>
      <c r="AL7" s="196"/>
      <c r="AM7" s="196"/>
      <c r="AN7" s="196"/>
      <c r="AO7" s="196"/>
      <c r="AP7" s="196"/>
      <c r="AQ7" s="58"/>
    </row>
    <row r="8" spans="1:43" ht="19.5" customHeight="1">
      <c r="A8" s="104"/>
      <c r="B8" s="104"/>
      <c r="C8" s="104"/>
      <c r="D8" s="104"/>
      <c r="E8" s="104"/>
      <c r="F8" s="104"/>
      <c r="G8" s="104"/>
      <c r="H8" s="104"/>
      <c r="I8" s="104"/>
      <c r="J8" s="104"/>
      <c r="K8" s="104"/>
      <c r="L8" s="104"/>
      <c r="M8" s="104"/>
      <c r="N8" s="104"/>
      <c r="O8" s="104"/>
      <c r="P8" s="104"/>
      <c r="Q8" s="104"/>
      <c r="R8" s="104"/>
      <c r="S8" s="104"/>
      <c r="T8" s="104"/>
      <c r="U8" s="104"/>
      <c r="V8" s="104"/>
      <c r="W8" s="104"/>
      <c r="X8" s="52" t="s">
        <v>64</v>
      </c>
      <c r="Y8" s="53"/>
      <c r="Z8" s="53"/>
      <c r="AA8" s="53"/>
      <c r="AB8" s="53"/>
      <c r="AC8" s="52"/>
      <c r="AD8" s="196"/>
      <c r="AE8" s="196"/>
      <c r="AF8" s="196"/>
      <c r="AG8" s="196"/>
      <c r="AH8" s="196"/>
      <c r="AI8" s="196"/>
      <c r="AJ8" s="196"/>
      <c r="AK8" s="196"/>
      <c r="AL8" s="196"/>
      <c r="AM8" s="196"/>
      <c r="AN8" s="196"/>
      <c r="AO8" s="196"/>
      <c r="AP8" s="60" t="s">
        <v>42</v>
      </c>
      <c r="AQ8" s="58"/>
    </row>
    <row r="9" spans="1:43" ht="19.5" customHeight="1">
      <c r="A9" s="104"/>
      <c r="B9" s="104"/>
      <c r="C9" s="104"/>
      <c r="D9" s="104"/>
      <c r="E9" s="104"/>
      <c r="F9" s="104"/>
      <c r="G9" s="104"/>
      <c r="H9" s="104"/>
      <c r="I9" s="104"/>
      <c r="J9" s="104"/>
      <c r="K9" s="104"/>
      <c r="L9" s="104"/>
      <c r="M9" s="104"/>
      <c r="N9" s="104"/>
      <c r="O9" s="104"/>
      <c r="P9" s="104"/>
      <c r="Q9" s="104"/>
      <c r="R9" s="104"/>
      <c r="S9" s="104"/>
      <c r="T9" s="104"/>
      <c r="U9" s="104"/>
      <c r="V9" s="104"/>
      <c r="W9" s="104"/>
      <c r="X9" s="44"/>
      <c r="Y9" s="44"/>
      <c r="Z9" s="44"/>
      <c r="AA9" s="44"/>
      <c r="AB9" s="44"/>
      <c r="AC9" s="44"/>
      <c r="AD9" s="61"/>
      <c r="AE9" s="61"/>
      <c r="AF9" s="61"/>
      <c r="AG9" s="61"/>
      <c r="AH9" s="61"/>
      <c r="AI9" s="61"/>
      <c r="AJ9" s="61"/>
      <c r="AK9" s="61"/>
      <c r="AL9" s="61"/>
      <c r="AM9" s="61"/>
      <c r="AN9" s="61"/>
      <c r="AO9" s="61"/>
      <c r="AP9" s="61"/>
    </row>
    <row r="10" spans="1:43" ht="19.5" customHeight="1">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52" t="s">
        <v>65</v>
      </c>
      <c r="Y10" s="53"/>
      <c r="Z10" s="53"/>
      <c r="AA10" s="53"/>
      <c r="AB10" s="53"/>
      <c r="AC10" s="52"/>
      <c r="AD10" s="197"/>
      <c r="AE10" s="197"/>
      <c r="AF10" s="197"/>
      <c r="AG10" s="197"/>
      <c r="AH10" s="197"/>
      <c r="AI10" s="197"/>
      <c r="AJ10" s="197"/>
      <c r="AK10" s="197"/>
      <c r="AL10" s="197"/>
      <c r="AM10" s="197"/>
      <c r="AN10" s="197"/>
      <c r="AO10" s="197"/>
      <c r="AP10" s="197"/>
      <c r="AQ10" s="58"/>
    </row>
    <row r="11" spans="1:43" ht="19.5" customHeight="1">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52" t="s">
        <v>66</v>
      </c>
      <c r="Y11" s="53"/>
      <c r="Z11" s="53"/>
      <c r="AA11" s="53"/>
      <c r="AB11" s="53"/>
      <c r="AC11" s="52"/>
      <c r="AD11" s="196"/>
      <c r="AE11" s="196"/>
      <c r="AF11" s="196"/>
      <c r="AG11" s="196"/>
      <c r="AH11" s="196"/>
      <c r="AI11" s="196"/>
      <c r="AJ11" s="196"/>
      <c r="AK11" s="196"/>
      <c r="AL11" s="196"/>
      <c r="AM11" s="196"/>
      <c r="AN11" s="196"/>
      <c r="AO11" s="196"/>
      <c r="AP11" s="196"/>
      <c r="AQ11" s="58"/>
    </row>
    <row r="12" spans="1:43" ht="19.5" customHeight="1">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row>
    <row r="13" spans="1:43" ht="19.5" customHeight="1">
      <c r="A13" s="198" t="s">
        <v>67</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3" ht="19.5" customHeight="1">
      <c r="A14" s="198"/>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3" ht="19.5" customHeight="1">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row>
    <row r="16" spans="1:43" ht="19.5" customHeight="1">
      <c r="A16" s="188" t="s">
        <v>146</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row>
    <row r="17" spans="1:46" ht="19.5" customHeight="1">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row>
    <row r="18" spans="1:46" ht="19.5" customHeight="1">
      <c r="A18" s="104"/>
      <c r="B18" s="104"/>
      <c r="C18" s="104"/>
      <c r="D18" s="104"/>
      <c r="E18" s="104"/>
      <c r="F18" s="104"/>
      <c r="G18" s="62"/>
      <c r="H18" s="62"/>
      <c r="I18" s="62"/>
      <c r="J18" s="50"/>
      <c r="K18" s="50"/>
      <c r="L18" s="50"/>
      <c r="M18" s="50"/>
      <c r="N18" s="50"/>
      <c r="O18" s="50"/>
      <c r="P18" s="63"/>
      <c r="Q18" s="63"/>
      <c r="R18" s="63"/>
      <c r="S18" s="63"/>
      <c r="T18" s="63"/>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row>
    <row r="19" spans="1:46" ht="19.5" customHeight="1">
      <c r="A19" s="104"/>
      <c r="B19" s="104"/>
      <c r="C19" s="104"/>
      <c r="D19" s="104"/>
      <c r="E19" s="104"/>
      <c r="F19" s="104"/>
      <c r="G19" s="189" t="s">
        <v>68</v>
      </c>
      <c r="H19" s="189"/>
      <c r="I19" s="189"/>
      <c r="J19" s="189"/>
      <c r="K19" s="189"/>
      <c r="L19" s="191">
        <f>+L43+Q43+V43+AD43+AL43</f>
        <v>0</v>
      </c>
      <c r="M19" s="191"/>
      <c r="N19" s="191"/>
      <c r="O19" s="191"/>
      <c r="P19" s="191"/>
      <c r="Q19" s="191"/>
      <c r="R19" s="191"/>
      <c r="S19" s="191"/>
      <c r="T19" s="191"/>
      <c r="U19" s="191"/>
      <c r="V19" s="191"/>
      <c r="W19" s="191"/>
      <c r="X19" s="191"/>
      <c r="Y19" s="191"/>
      <c r="Z19" s="191"/>
      <c r="AA19" s="193" t="s">
        <v>69</v>
      </c>
      <c r="AB19" s="193"/>
      <c r="AC19" s="64"/>
      <c r="AD19" s="104"/>
      <c r="AE19" s="104"/>
      <c r="AF19" s="104"/>
      <c r="AG19" s="104"/>
      <c r="AH19" s="104"/>
      <c r="AI19" s="104"/>
      <c r="AJ19" s="104"/>
      <c r="AK19" s="104"/>
      <c r="AL19" s="104"/>
      <c r="AM19" s="104"/>
      <c r="AN19" s="104"/>
      <c r="AO19" s="104"/>
      <c r="AP19" s="104"/>
    </row>
    <row r="20" spans="1:46" ht="19.5" customHeight="1">
      <c r="A20" s="104"/>
      <c r="B20" s="104"/>
      <c r="C20" s="104"/>
      <c r="D20" s="104"/>
      <c r="E20" s="104"/>
      <c r="F20" s="104"/>
      <c r="G20" s="190"/>
      <c r="H20" s="190"/>
      <c r="I20" s="190"/>
      <c r="J20" s="190"/>
      <c r="K20" s="190"/>
      <c r="L20" s="192"/>
      <c r="M20" s="192"/>
      <c r="N20" s="192"/>
      <c r="O20" s="192"/>
      <c r="P20" s="192"/>
      <c r="Q20" s="192"/>
      <c r="R20" s="192"/>
      <c r="S20" s="192"/>
      <c r="T20" s="192"/>
      <c r="U20" s="192"/>
      <c r="V20" s="192"/>
      <c r="W20" s="192"/>
      <c r="X20" s="192"/>
      <c r="Y20" s="192"/>
      <c r="Z20" s="192"/>
      <c r="AA20" s="194"/>
      <c r="AB20" s="194"/>
      <c r="AC20" s="64"/>
      <c r="AD20" s="104"/>
      <c r="AE20" s="104"/>
      <c r="AF20" s="104"/>
      <c r="AG20" s="104"/>
      <c r="AH20" s="104"/>
      <c r="AI20" s="104"/>
      <c r="AJ20" s="104"/>
      <c r="AK20" s="104"/>
      <c r="AL20" s="104"/>
      <c r="AM20" s="104"/>
      <c r="AN20" s="104"/>
      <c r="AO20" s="104"/>
      <c r="AP20" s="104"/>
    </row>
    <row r="21" spans="1:46"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row>
    <row r="22" spans="1:46" ht="19.5" customHeight="1">
      <c r="A22" s="30" t="s">
        <v>70</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104"/>
      <c r="AJ22" s="104"/>
      <c r="AK22" s="104"/>
      <c r="AL22" s="104"/>
      <c r="AM22" s="104"/>
      <c r="AN22" s="104"/>
      <c r="AO22" s="104"/>
      <c r="AP22" s="104"/>
    </row>
    <row r="23" spans="1:46" ht="19.5" customHeight="1">
      <c r="A23" s="3" t="s">
        <v>147</v>
      </c>
      <c r="B23" s="3"/>
      <c r="C23" s="3"/>
      <c r="D23" s="3"/>
      <c r="E23" s="3"/>
      <c r="F23" s="3"/>
      <c r="G23" s="104"/>
      <c r="H23" s="104"/>
      <c r="I23" s="104"/>
      <c r="J23" s="104"/>
      <c r="K23" s="104"/>
      <c r="L23" s="30"/>
      <c r="M23" s="30"/>
      <c r="N23" s="30"/>
      <c r="O23" s="30"/>
      <c r="P23" s="30"/>
      <c r="Q23" s="30"/>
      <c r="R23" s="30"/>
      <c r="S23" s="30"/>
      <c r="T23" s="30"/>
      <c r="U23" s="30"/>
      <c r="V23" s="30"/>
      <c r="W23" s="30"/>
      <c r="X23" s="30"/>
      <c r="Y23" s="30"/>
      <c r="Z23" s="30"/>
      <c r="AA23" s="30"/>
      <c r="AB23" s="30"/>
      <c r="AC23" s="30"/>
      <c r="AD23" s="30"/>
      <c r="AE23" s="30"/>
      <c r="AF23" s="30"/>
      <c r="AG23" s="30"/>
      <c r="AH23" s="104"/>
      <c r="AI23" s="104"/>
      <c r="AJ23" s="104"/>
      <c r="AK23" s="104"/>
      <c r="AL23" s="104"/>
      <c r="AM23" s="104"/>
      <c r="AN23" s="104"/>
      <c r="AO23" s="104"/>
      <c r="AP23" s="104"/>
    </row>
    <row r="24" spans="1:46" ht="19.5" customHeight="1">
      <c r="A24" s="104" t="s">
        <v>151</v>
      </c>
      <c r="B24" s="104"/>
      <c r="C24" s="104"/>
      <c r="D24" s="104"/>
      <c r="E24" s="104"/>
      <c r="F24" s="104"/>
      <c r="G24" s="104"/>
      <c r="H24" s="104"/>
      <c r="I24" s="104"/>
      <c r="J24" s="104"/>
      <c r="K24" s="104"/>
      <c r="L24" s="65"/>
      <c r="M24" s="104"/>
      <c r="N24" s="104"/>
      <c r="O24" s="104"/>
      <c r="P24" s="54"/>
      <c r="Q24" s="195">
        <f>COUNTIFS('様式4 (第9期) '!$K$8:$K$52,"50回以上100回未満",'様式4 (第9期) '!$L$8:$L$52,"実施")</f>
        <v>0</v>
      </c>
      <c r="R24" s="195"/>
      <c r="S24" s="66" t="s">
        <v>71</v>
      </c>
      <c r="T24" s="104" t="s">
        <v>72</v>
      </c>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row>
    <row r="25" spans="1:46" ht="19.5" customHeight="1">
      <c r="A25" s="104" t="s">
        <v>153</v>
      </c>
      <c r="B25" s="104"/>
      <c r="C25" s="104"/>
      <c r="D25" s="104"/>
      <c r="E25" s="104"/>
      <c r="F25" s="104"/>
      <c r="G25" s="104"/>
      <c r="H25" s="104"/>
      <c r="I25" s="104"/>
      <c r="J25" s="104"/>
      <c r="K25" s="104"/>
      <c r="L25" s="65"/>
      <c r="M25" s="104"/>
      <c r="N25" s="104"/>
      <c r="O25" s="104"/>
      <c r="P25" s="54"/>
      <c r="Q25" s="195">
        <f>COUNTIFS('様式4 (第9期) '!$K$8:$K$52,"100回以上150回未満",'様式4 (第9期) '!$L$8:$L$52,"実施")</f>
        <v>0</v>
      </c>
      <c r="R25" s="195"/>
      <c r="S25" s="67" t="s">
        <v>71</v>
      </c>
      <c r="T25" s="104" t="s">
        <v>73</v>
      </c>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row>
    <row r="26" spans="1:46" ht="19.5" customHeight="1">
      <c r="A26" s="104" t="s">
        <v>152</v>
      </c>
      <c r="B26" s="104"/>
      <c r="C26" s="104"/>
      <c r="D26" s="104"/>
      <c r="E26" s="104"/>
      <c r="F26" s="104"/>
      <c r="G26" s="104"/>
      <c r="H26" s="104"/>
      <c r="I26" s="104"/>
      <c r="J26" s="104"/>
      <c r="K26" s="104"/>
      <c r="L26" s="104"/>
      <c r="M26" s="104"/>
      <c r="N26" s="104"/>
      <c r="O26" s="104"/>
      <c r="P26" s="54"/>
      <c r="Q26" s="195">
        <f>COUNTIFS('様式4 (第9期) '!$K$8:$K$52,"150回以上",'様式4 (第9期) '!$L$8:$L$52,"実施")</f>
        <v>0</v>
      </c>
      <c r="R26" s="195"/>
      <c r="S26" s="67" t="s">
        <v>71</v>
      </c>
      <c r="T26" s="104" t="s">
        <v>74</v>
      </c>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row>
    <row r="27" spans="1:46" ht="19.5" customHeight="1">
      <c r="A27" s="115" t="s">
        <v>150</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104"/>
      <c r="AJ27" s="104"/>
      <c r="AK27" s="104"/>
      <c r="AL27" s="104"/>
      <c r="AM27" s="104"/>
      <c r="AN27" s="104"/>
      <c r="AO27" s="104"/>
      <c r="AP27" s="4"/>
    </row>
    <row r="28" spans="1:46" ht="19.5" customHeight="1" thickBo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104"/>
      <c r="AJ28" s="104"/>
      <c r="AK28" s="104"/>
      <c r="AL28" s="104"/>
      <c r="AM28" s="104"/>
      <c r="AN28" s="104"/>
      <c r="AO28" s="104"/>
      <c r="AP28" s="4"/>
    </row>
    <row r="29" spans="1:46" ht="19.5" customHeight="1" thickBot="1">
      <c r="A29" s="30"/>
      <c r="B29" s="30"/>
      <c r="C29" s="30"/>
      <c r="D29" s="30"/>
      <c r="E29" s="30"/>
      <c r="F29" s="30"/>
      <c r="G29" s="30"/>
      <c r="H29" s="30"/>
      <c r="I29" s="30"/>
      <c r="J29" s="30"/>
      <c r="K29" s="30"/>
      <c r="L29" s="208" t="s">
        <v>75</v>
      </c>
      <c r="M29" s="209"/>
      <c r="N29" s="209"/>
      <c r="O29" s="209"/>
      <c r="P29" s="209"/>
      <c r="Q29" s="209"/>
      <c r="R29" s="209"/>
      <c r="S29" s="209"/>
      <c r="T29" s="209"/>
      <c r="U29" s="209"/>
      <c r="V29" s="209"/>
      <c r="W29" s="209"/>
      <c r="X29" s="209"/>
      <c r="Y29" s="209"/>
      <c r="Z29" s="210"/>
      <c r="AA29" s="208" t="s">
        <v>76</v>
      </c>
      <c r="AB29" s="209"/>
      <c r="AC29" s="209"/>
      <c r="AD29" s="209"/>
      <c r="AE29" s="209"/>
      <c r="AF29" s="209"/>
      <c r="AG29" s="209"/>
      <c r="AH29" s="209"/>
      <c r="AI29" s="209"/>
      <c r="AJ29" s="209"/>
      <c r="AK29" s="209"/>
      <c r="AL29" s="209"/>
      <c r="AM29" s="209"/>
      <c r="AN29" s="209"/>
      <c r="AO29" s="209"/>
      <c r="AP29" s="210"/>
    </row>
    <row r="30" spans="1:46" ht="19.5" customHeight="1">
      <c r="A30" s="68"/>
      <c r="B30" s="69"/>
      <c r="C30" s="69"/>
      <c r="D30" s="69"/>
      <c r="E30" s="69"/>
      <c r="F30" s="69"/>
      <c r="G30" s="211" t="s">
        <v>77</v>
      </c>
      <c r="H30" s="212"/>
      <c r="I30" s="212"/>
      <c r="J30" s="212"/>
      <c r="K30" s="213"/>
      <c r="L30" s="217" t="s">
        <v>78</v>
      </c>
      <c r="M30" s="212"/>
      <c r="N30" s="212"/>
      <c r="O30" s="212"/>
      <c r="P30" s="218"/>
      <c r="Q30" s="221" t="s">
        <v>79</v>
      </c>
      <c r="R30" s="212"/>
      <c r="S30" s="212"/>
      <c r="T30" s="212"/>
      <c r="U30" s="218"/>
      <c r="V30" s="221" t="s">
        <v>80</v>
      </c>
      <c r="W30" s="212"/>
      <c r="X30" s="212"/>
      <c r="Y30" s="212"/>
      <c r="Z30" s="213"/>
      <c r="AA30" s="223" t="s">
        <v>163</v>
      </c>
      <c r="AB30" s="224"/>
      <c r="AC30" s="224"/>
      <c r="AD30" s="224"/>
      <c r="AE30" s="224"/>
      <c r="AF30" s="224"/>
      <c r="AG30" s="224"/>
      <c r="AH30" s="225"/>
      <c r="AI30" s="229" t="s">
        <v>164</v>
      </c>
      <c r="AJ30" s="224"/>
      <c r="AK30" s="224"/>
      <c r="AL30" s="224"/>
      <c r="AM30" s="224"/>
      <c r="AN30" s="224"/>
      <c r="AO30" s="224"/>
      <c r="AP30" s="230"/>
      <c r="AR30" s="70"/>
    </row>
    <row r="31" spans="1:46" ht="19.5" customHeight="1">
      <c r="A31" s="71"/>
      <c r="B31" s="72"/>
      <c r="C31" s="72"/>
      <c r="D31" s="72"/>
      <c r="E31" s="72"/>
      <c r="F31" s="72"/>
      <c r="G31" s="214"/>
      <c r="H31" s="215"/>
      <c r="I31" s="215"/>
      <c r="J31" s="215"/>
      <c r="K31" s="216"/>
      <c r="L31" s="219"/>
      <c r="M31" s="215"/>
      <c r="N31" s="215"/>
      <c r="O31" s="215"/>
      <c r="P31" s="220"/>
      <c r="Q31" s="222"/>
      <c r="R31" s="215"/>
      <c r="S31" s="215"/>
      <c r="T31" s="215"/>
      <c r="U31" s="220"/>
      <c r="V31" s="222"/>
      <c r="W31" s="215"/>
      <c r="X31" s="215"/>
      <c r="Y31" s="215"/>
      <c r="Z31" s="216"/>
      <c r="AA31" s="226"/>
      <c r="AB31" s="227"/>
      <c r="AC31" s="227"/>
      <c r="AD31" s="227"/>
      <c r="AE31" s="227"/>
      <c r="AF31" s="227"/>
      <c r="AG31" s="227"/>
      <c r="AH31" s="228"/>
      <c r="AI31" s="231"/>
      <c r="AJ31" s="227"/>
      <c r="AK31" s="227"/>
      <c r="AL31" s="227"/>
      <c r="AM31" s="227"/>
      <c r="AN31" s="227"/>
      <c r="AO31" s="227"/>
      <c r="AP31" s="232"/>
      <c r="AR31" s="70"/>
    </row>
    <row r="32" spans="1:46" ht="46.5" customHeight="1">
      <c r="A32" s="71"/>
      <c r="B32" s="72"/>
      <c r="C32" s="72"/>
      <c r="D32" s="72"/>
      <c r="E32" s="72"/>
      <c r="F32" s="72"/>
      <c r="G32" s="214"/>
      <c r="H32" s="215"/>
      <c r="I32" s="215"/>
      <c r="J32" s="215"/>
      <c r="K32" s="216"/>
      <c r="L32" s="219"/>
      <c r="M32" s="215"/>
      <c r="N32" s="215"/>
      <c r="O32" s="215"/>
      <c r="P32" s="220"/>
      <c r="Q32" s="222"/>
      <c r="R32" s="215"/>
      <c r="S32" s="215"/>
      <c r="T32" s="215"/>
      <c r="U32" s="220"/>
      <c r="V32" s="222"/>
      <c r="W32" s="215"/>
      <c r="X32" s="215"/>
      <c r="Y32" s="215"/>
      <c r="Z32" s="216"/>
      <c r="AA32" s="226"/>
      <c r="AB32" s="227"/>
      <c r="AC32" s="227"/>
      <c r="AD32" s="227"/>
      <c r="AE32" s="227"/>
      <c r="AF32" s="227"/>
      <c r="AG32" s="227"/>
      <c r="AH32" s="228"/>
      <c r="AI32" s="231"/>
      <c r="AJ32" s="227"/>
      <c r="AK32" s="227"/>
      <c r="AL32" s="227"/>
      <c r="AM32" s="227"/>
      <c r="AN32" s="227"/>
      <c r="AO32" s="227"/>
      <c r="AP32" s="232"/>
      <c r="AR32" s="70"/>
    </row>
    <row r="33" spans="1:48" ht="19.5" customHeight="1">
      <c r="A33" s="73"/>
      <c r="B33" s="74"/>
      <c r="C33" s="74"/>
      <c r="D33" s="74"/>
      <c r="E33" s="74"/>
      <c r="F33" s="74"/>
      <c r="G33" s="199" t="s">
        <v>81</v>
      </c>
      <c r="H33" s="200"/>
      <c r="I33" s="200"/>
      <c r="J33" s="200"/>
      <c r="K33" s="200"/>
      <c r="L33" s="201" t="s">
        <v>82</v>
      </c>
      <c r="M33" s="200"/>
      <c r="N33" s="200"/>
      <c r="O33" s="200"/>
      <c r="P33" s="200"/>
      <c r="Q33" s="202" t="s">
        <v>83</v>
      </c>
      <c r="R33" s="200"/>
      <c r="S33" s="200"/>
      <c r="T33" s="200"/>
      <c r="U33" s="203"/>
      <c r="V33" s="202" t="s">
        <v>84</v>
      </c>
      <c r="W33" s="200"/>
      <c r="X33" s="200"/>
      <c r="Y33" s="200"/>
      <c r="Z33" s="204"/>
      <c r="AA33" s="205" t="s">
        <v>85</v>
      </c>
      <c r="AB33" s="203"/>
      <c r="AC33" s="203"/>
      <c r="AD33" s="203"/>
      <c r="AE33" s="203"/>
      <c r="AF33" s="203"/>
      <c r="AG33" s="203"/>
      <c r="AH33" s="206"/>
      <c r="AI33" s="206" t="s">
        <v>86</v>
      </c>
      <c r="AJ33" s="202"/>
      <c r="AK33" s="202"/>
      <c r="AL33" s="202"/>
      <c r="AM33" s="202"/>
      <c r="AN33" s="202"/>
      <c r="AO33" s="202"/>
      <c r="AP33" s="207"/>
      <c r="AR33" s="70"/>
    </row>
    <row r="34" spans="1:48" ht="21" customHeight="1">
      <c r="A34" s="73" t="s">
        <v>154</v>
      </c>
      <c r="B34" s="78"/>
      <c r="C34" s="74"/>
      <c r="D34" s="74"/>
      <c r="E34" s="74"/>
      <c r="F34" s="74"/>
      <c r="G34" s="237">
        <f>'様式4 (第9期) '!J11</f>
        <v>0</v>
      </c>
      <c r="H34" s="238"/>
      <c r="I34" s="238"/>
      <c r="J34" s="239"/>
      <c r="K34" s="75" t="s">
        <v>87</v>
      </c>
      <c r="L34" s="240">
        <f>IF(AND($Q$24&gt;=4,'様式4 (第9期) '!K11="50回以上100回未満",'様式4 (第9期) '!L11="実施"),G34*500,0)</f>
        <v>0</v>
      </c>
      <c r="M34" s="236"/>
      <c r="N34" s="236"/>
      <c r="O34" s="241"/>
      <c r="P34" s="105" t="s">
        <v>69</v>
      </c>
      <c r="Q34" s="235">
        <f>IF(AND($Q$25&gt;=4,'様式4 (第9期) '!K11="100回以上150回未満",'様式4 (第9期) '!L11="実施"),G34*2000,0)</f>
        <v>0</v>
      </c>
      <c r="R34" s="236"/>
      <c r="S34" s="236"/>
      <c r="T34" s="236"/>
      <c r="U34" s="76" t="s">
        <v>69</v>
      </c>
      <c r="V34" s="235">
        <f>IF(AND($Q$26&gt;=4,'様式4 (第9期) '!K11="150回以上",'様式4 (第9期) '!L11="実施"),G34*3000,0)</f>
        <v>0</v>
      </c>
      <c r="W34" s="236"/>
      <c r="X34" s="236"/>
      <c r="Y34" s="236"/>
      <c r="Z34" s="77" t="s">
        <v>69</v>
      </c>
      <c r="AA34" s="242">
        <f>IF(AND(L34=0,Q34=0,V34=0),COUNTIFS('様式4 (第9期) '!C9:I9,"=○",'様式4 (第9期) '!C10:I10,"&gt;=50",'様式4 (第9期) '!C10:I10,"&lt;=99"),0)</f>
        <v>0</v>
      </c>
      <c r="AB34" s="233"/>
      <c r="AC34" s="234"/>
      <c r="AD34" s="236">
        <f>+AA34*100000</f>
        <v>0</v>
      </c>
      <c r="AE34" s="236"/>
      <c r="AF34" s="236"/>
      <c r="AG34" s="236"/>
      <c r="AH34" s="76" t="s">
        <v>69</v>
      </c>
      <c r="AI34" s="233">
        <f>IF(AND(Q34=0,V34=0,L34=0),COUNTIFS('様式4 (第9期) '!C9:I9,"=○",'様式4 (第9期) '!C10:I10,"&gt;=100"),0)</f>
        <v>0</v>
      </c>
      <c r="AJ34" s="233"/>
      <c r="AK34" s="234"/>
      <c r="AL34" s="235">
        <f>+AI34*200000</f>
        <v>0</v>
      </c>
      <c r="AM34" s="236"/>
      <c r="AN34" s="236"/>
      <c r="AO34" s="236"/>
      <c r="AP34" s="77" t="s">
        <v>69</v>
      </c>
      <c r="AR34" s="70"/>
    </row>
    <row r="35" spans="1:48" ht="21" customHeight="1">
      <c r="A35" s="73" t="s">
        <v>155</v>
      </c>
      <c r="B35" s="74"/>
      <c r="C35" s="74"/>
      <c r="D35" s="74"/>
      <c r="E35" s="74"/>
      <c r="F35" s="74"/>
      <c r="G35" s="237">
        <f>'様式4 (第9期) '!J16</f>
        <v>0</v>
      </c>
      <c r="H35" s="238"/>
      <c r="I35" s="238"/>
      <c r="J35" s="239"/>
      <c r="K35" s="75" t="s">
        <v>87</v>
      </c>
      <c r="L35" s="240">
        <f>IF(AND($Q$24&gt;=4,'様式4 (第9期) '!K16="50回以上100回未満",'様式4 (第9期) '!L16="実施"),G35*500,0)</f>
        <v>0</v>
      </c>
      <c r="M35" s="236"/>
      <c r="N35" s="236"/>
      <c r="O35" s="241"/>
      <c r="P35" s="105" t="s">
        <v>69</v>
      </c>
      <c r="Q35" s="235">
        <f>IF(AND($Q$25&gt;=4,'様式4 (第9期) '!K16="100回以上150回未満",'様式4 (第9期) '!L16="実施"),G35*2000,0)</f>
        <v>0</v>
      </c>
      <c r="R35" s="236"/>
      <c r="S35" s="236"/>
      <c r="T35" s="236"/>
      <c r="U35" s="76" t="s">
        <v>69</v>
      </c>
      <c r="V35" s="235">
        <f>IF(AND($Q$26&gt;=4,'様式4 (第9期) '!K16="150回以上",'様式4 (第9期) '!L16="実施"),G35*3000,0)</f>
        <v>0</v>
      </c>
      <c r="W35" s="236"/>
      <c r="X35" s="236"/>
      <c r="Y35" s="236"/>
      <c r="Z35" s="77" t="s">
        <v>69</v>
      </c>
      <c r="AA35" s="242">
        <f>IF(AND(L35=0,Q35=0,V35=0),COUNTIFS('様式4 (第9期) '!C14:I14,"=○",'様式4 (第9期) '!C15:I15,"&gt;=50",'様式4 (第9期) '!C15:I15,"&lt;=99"),0)</f>
        <v>0</v>
      </c>
      <c r="AB35" s="233"/>
      <c r="AC35" s="234"/>
      <c r="AD35" s="236">
        <f>+AA35*100000</f>
        <v>0</v>
      </c>
      <c r="AE35" s="236"/>
      <c r="AF35" s="236"/>
      <c r="AG35" s="236"/>
      <c r="AH35" s="76" t="s">
        <v>69</v>
      </c>
      <c r="AI35" s="233">
        <f>IF(AND(Q35=0,V35=0,L35=0),COUNTIFS('様式4 (第9期) '!C14:I14,"=○",'様式4 (第9期) '!C15:I15,"&gt;=100"),0)</f>
        <v>0</v>
      </c>
      <c r="AJ35" s="233"/>
      <c r="AK35" s="234"/>
      <c r="AL35" s="235">
        <f>+AI35*200000</f>
        <v>0</v>
      </c>
      <c r="AM35" s="236"/>
      <c r="AN35" s="236"/>
      <c r="AO35" s="236"/>
      <c r="AP35" s="77" t="s">
        <v>69</v>
      </c>
      <c r="AR35" s="70"/>
    </row>
    <row r="36" spans="1:48" ht="21" customHeight="1">
      <c r="A36" s="73" t="s">
        <v>156</v>
      </c>
      <c r="B36" s="74"/>
      <c r="C36" s="74"/>
      <c r="D36" s="74"/>
      <c r="E36" s="74"/>
      <c r="F36" s="74"/>
      <c r="G36" s="237">
        <f>'様式4 (第9期) '!J21</f>
        <v>0</v>
      </c>
      <c r="H36" s="238"/>
      <c r="I36" s="238"/>
      <c r="J36" s="239"/>
      <c r="K36" s="75" t="s">
        <v>87</v>
      </c>
      <c r="L36" s="240">
        <f>IF(AND($Q$24&gt;=4,'様式4 (第9期) '!K21="50回以上100回未満",'様式4 (第9期) '!L21="実施"),G36*500,0)</f>
        <v>0</v>
      </c>
      <c r="M36" s="236"/>
      <c r="N36" s="236"/>
      <c r="O36" s="241"/>
      <c r="P36" s="105" t="s">
        <v>69</v>
      </c>
      <c r="Q36" s="235">
        <f>IF(AND($Q$25&gt;=4,'様式4 (第9期) '!K21="100回以上150回未満",'様式4 (第9期) '!L21="実施"),G36*2000,0)</f>
        <v>0</v>
      </c>
      <c r="R36" s="236"/>
      <c r="S36" s="236"/>
      <c r="T36" s="236"/>
      <c r="U36" s="76" t="s">
        <v>69</v>
      </c>
      <c r="V36" s="235">
        <f>IF(AND($Q$26&gt;=4,'様式4 (第9期) '!K21="150回以上",'様式4 (第9期) '!L21="実施"),G36*3000,0)</f>
        <v>0</v>
      </c>
      <c r="W36" s="236"/>
      <c r="X36" s="236"/>
      <c r="Y36" s="236"/>
      <c r="Z36" s="77" t="s">
        <v>69</v>
      </c>
      <c r="AA36" s="242">
        <f>IF(AND(L36=0,Q36=0,V36=0),COUNTIFS('様式4 (第9期) '!C19:I19,"=○",'様式4 (第9期) '!C20:I20,"&gt;=50",'様式4 (第9期) '!C20:I20,"&lt;=99"),0)</f>
        <v>0</v>
      </c>
      <c r="AB36" s="233"/>
      <c r="AC36" s="234"/>
      <c r="AD36" s="236">
        <f>+AA36*100000</f>
        <v>0</v>
      </c>
      <c r="AE36" s="236"/>
      <c r="AF36" s="236"/>
      <c r="AG36" s="236"/>
      <c r="AH36" s="76" t="s">
        <v>69</v>
      </c>
      <c r="AI36" s="233">
        <f>IF(AND(Q36=0,V36=0,L36=0),COUNTIFS('様式4 (第9期) '!C19:I19,"=○",'様式4 (第9期) '!C20:I20,"&gt;=100"),0)</f>
        <v>0</v>
      </c>
      <c r="AJ36" s="233"/>
      <c r="AK36" s="234"/>
      <c r="AL36" s="235">
        <f>+AI36*200000</f>
        <v>0</v>
      </c>
      <c r="AM36" s="236"/>
      <c r="AN36" s="236"/>
      <c r="AO36" s="236"/>
      <c r="AP36" s="77" t="s">
        <v>69</v>
      </c>
      <c r="AR36" s="70"/>
    </row>
    <row r="37" spans="1:48" ht="21" customHeight="1">
      <c r="A37" s="73" t="s">
        <v>157</v>
      </c>
      <c r="B37" s="74"/>
      <c r="C37" s="74"/>
      <c r="D37" s="74"/>
      <c r="E37" s="74"/>
      <c r="F37" s="74"/>
      <c r="G37" s="237">
        <f>'様式4 (第9期) '!J26</f>
        <v>0</v>
      </c>
      <c r="H37" s="238"/>
      <c r="I37" s="238"/>
      <c r="J37" s="239"/>
      <c r="K37" s="75" t="s">
        <v>87</v>
      </c>
      <c r="L37" s="240">
        <f>IF(AND($Q$24&gt;=4,'様式4 (第9期) '!K26="50回以上100回未満",'様式4 (第9期) '!L26="実施"),G37*500,0)</f>
        <v>0</v>
      </c>
      <c r="M37" s="236"/>
      <c r="N37" s="236"/>
      <c r="O37" s="241"/>
      <c r="P37" s="105" t="s">
        <v>69</v>
      </c>
      <c r="Q37" s="235">
        <f>IF(AND($Q$25&gt;=4,'様式4 (第9期) '!K26="100回以上150回未満",'様式4 (第9期) '!L26="実施"),G37*2000,0)</f>
        <v>0</v>
      </c>
      <c r="R37" s="236"/>
      <c r="S37" s="236"/>
      <c r="T37" s="236"/>
      <c r="U37" s="76" t="s">
        <v>69</v>
      </c>
      <c r="V37" s="235">
        <f>IF(AND($Q$26&gt;=4,'様式4 (第9期) '!K26="150回以上",'様式4 (第9期) '!L26="実施"),G37*3000,0)</f>
        <v>0</v>
      </c>
      <c r="W37" s="236"/>
      <c r="X37" s="236"/>
      <c r="Y37" s="236"/>
      <c r="Z37" s="77" t="s">
        <v>69</v>
      </c>
      <c r="AA37" s="242">
        <f>IF(AND(L37=0,Q37=0,V37=0),COUNTIFS('様式4 (第9期) '!C24:I24,"=○",'様式4 (第9期) '!C25:I25,"&gt;=50",'様式4 (第9期) '!C25:I25,"&lt;=99"),0)</f>
        <v>0</v>
      </c>
      <c r="AB37" s="233"/>
      <c r="AC37" s="234"/>
      <c r="AD37" s="236">
        <f t="shared" ref="AD37:AD41" si="0">+AA37*100000</f>
        <v>0</v>
      </c>
      <c r="AE37" s="236"/>
      <c r="AF37" s="236"/>
      <c r="AG37" s="236"/>
      <c r="AH37" s="76" t="s">
        <v>69</v>
      </c>
      <c r="AI37" s="233">
        <f>IF(AND(Q37=0,V37=0,L37=0),COUNTIFS('様式4 (第9期) '!C24:I24,"=○",'様式4 (第9期) '!C25:I25,"&gt;=100"),0)</f>
        <v>0</v>
      </c>
      <c r="AJ37" s="233"/>
      <c r="AK37" s="234"/>
      <c r="AL37" s="235">
        <f t="shared" ref="AL37:AL41" si="1">+AI37*200000</f>
        <v>0</v>
      </c>
      <c r="AM37" s="236"/>
      <c r="AN37" s="236"/>
      <c r="AO37" s="236"/>
      <c r="AP37" s="77" t="s">
        <v>69</v>
      </c>
      <c r="AR37" s="70"/>
    </row>
    <row r="38" spans="1:48" ht="21" customHeight="1">
      <c r="A38" s="73" t="s">
        <v>158</v>
      </c>
      <c r="B38" s="74"/>
      <c r="C38" s="74"/>
      <c r="D38" s="74"/>
      <c r="E38" s="74"/>
      <c r="F38" s="74"/>
      <c r="G38" s="237">
        <f>'様式4 (第9期) '!J31</f>
        <v>0</v>
      </c>
      <c r="H38" s="238"/>
      <c r="I38" s="238"/>
      <c r="J38" s="239"/>
      <c r="K38" s="75" t="s">
        <v>87</v>
      </c>
      <c r="L38" s="240">
        <f>IF(AND($Q$24&gt;=4,'様式4 (第9期) '!K31="50回以上100回未満",'様式4 (第9期) '!L31="実施"),G38*500,0)</f>
        <v>0</v>
      </c>
      <c r="M38" s="236"/>
      <c r="N38" s="236"/>
      <c r="O38" s="241"/>
      <c r="P38" s="105" t="s">
        <v>69</v>
      </c>
      <c r="Q38" s="235">
        <f>IF(AND($Q$25&gt;=4,'様式4 (第9期) '!K31="100回以上150回未満",'様式4 (第9期) '!L31="実施"),G38*2000,0)</f>
        <v>0</v>
      </c>
      <c r="R38" s="236"/>
      <c r="S38" s="236"/>
      <c r="T38" s="236"/>
      <c r="U38" s="76" t="s">
        <v>69</v>
      </c>
      <c r="V38" s="235">
        <f>IF(AND($Q$26&gt;=4,'様式4 (第9期) '!K31="150回以上",'様式4 (第9期) '!L31="実施"),G38*3000,0)</f>
        <v>0</v>
      </c>
      <c r="W38" s="236"/>
      <c r="X38" s="236"/>
      <c r="Y38" s="236"/>
      <c r="Z38" s="77" t="s">
        <v>69</v>
      </c>
      <c r="AA38" s="242">
        <f>IF(AND(L38=0,Q38=0,V38=0),COUNTIFS('様式4 (第9期) '!C29:I29,"=○",'様式4 (第9期) '!C30:I30,"&gt;=50",'様式4 (第9期) '!C30:I30,"&lt;=99"),0)</f>
        <v>0</v>
      </c>
      <c r="AB38" s="233"/>
      <c r="AC38" s="234"/>
      <c r="AD38" s="236">
        <f t="shared" si="0"/>
        <v>0</v>
      </c>
      <c r="AE38" s="236"/>
      <c r="AF38" s="236"/>
      <c r="AG38" s="236"/>
      <c r="AH38" s="76" t="s">
        <v>69</v>
      </c>
      <c r="AI38" s="233">
        <f>IF(AND(Q38=0,V38=0,L38=0),COUNTIFS('様式4 (第9期) '!C29:I29,"=○",'様式4 (第9期) '!C30:I30,"&gt;=100"),0)</f>
        <v>0</v>
      </c>
      <c r="AJ38" s="233"/>
      <c r="AK38" s="234"/>
      <c r="AL38" s="235">
        <f t="shared" si="1"/>
        <v>0</v>
      </c>
      <c r="AM38" s="236"/>
      <c r="AN38" s="236"/>
      <c r="AO38" s="236"/>
      <c r="AP38" s="77" t="s">
        <v>69</v>
      </c>
      <c r="AR38" s="70"/>
    </row>
    <row r="39" spans="1:48" ht="21" customHeight="1">
      <c r="A39" s="73" t="s">
        <v>159</v>
      </c>
      <c r="B39" s="74"/>
      <c r="C39" s="74"/>
      <c r="D39" s="74"/>
      <c r="E39" s="74"/>
      <c r="F39" s="74"/>
      <c r="G39" s="237">
        <f>'様式4 (第9期) '!J36</f>
        <v>0</v>
      </c>
      <c r="H39" s="238"/>
      <c r="I39" s="238"/>
      <c r="J39" s="239"/>
      <c r="K39" s="75" t="s">
        <v>87</v>
      </c>
      <c r="L39" s="240">
        <f>IF(AND($Q$24&gt;=4,'様式4 (第9期) '!K36="50回以上100回未満",'様式4 (第9期) '!L36="実施"),G39*500,0)</f>
        <v>0</v>
      </c>
      <c r="M39" s="236"/>
      <c r="N39" s="236"/>
      <c r="O39" s="241"/>
      <c r="P39" s="105" t="s">
        <v>69</v>
      </c>
      <c r="Q39" s="235">
        <f>IF(AND($Q$25&gt;=4,'様式4 (第9期) '!K36="100回以上150回未満",'様式4 (第9期) '!L36="実施"),G39*2000,0)</f>
        <v>0</v>
      </c>
      <c r="R39" s="236"/>
      <c r="S39" s="236"/>
      <c r="T39" s="236"/>
      <c r="U39" s="76" t="s">
        <v>69</v>
      </c>
      <c r="V39" s="235">
        <f>IF(AND($Q$26&gt;=4,'様式4 (第9期) '!K36="150回以上",'様式4 (第9期) '!L36="実施"),G39*3000,0)</f>
        <v>0</v>
      </c>
      <c r="W39" s="236"/>
      <c r="X39" s="236"/>
      <c r="Y39" s="236"/>
      <c r="Z39" s="77" t="s">
        <v>69</v>
      </c>
      <c r="AA39" s="242">
        <f>IF(AND(L39=0,Q39=0,V39=0),COUNTIFS('様式4 (第9期) '!C34:I34,"=○",'様式4 (第9期) '!C35:I35,"&gt;=50",'様式4 (第9期) '!C35:I35,"&lt;=99"),0)</f>
        <v>0</v>
      </c>
      <c r="AB39" s="233"/>
      <c r="AC39" s="234"/>
      <c r="AD39" s="236">
        <f t="shared" si="0"/>
        <v>0</v>
      </c>
      <c r="AE39" s="236"/>
      <c r="AF39" s="236"/>
      <c r="AG39" s="236"/>
      <c r="AH39" s="76" t="s">
        <v>69</v>
      </c>
      <c r="AI39" s="233">
        <f>IF(AND(Q39=0,V39=0,L39=0),COUNTIFS('様式4 (第9期) '!C34:I34,"=○",'様式4 (第9期) '!C35:I35,"&gt;=100"),0)</f>
        <v>0</v>
      </c>
      <c r="AJ39" s="233"/>
      <c r="AK39" s="234"/>
      <c r="AL39" s="235">
        <f t="shared" si="1"/>
        <v>0</v>
      </c>
      <c r="AM39" s="236"/>
      <c r="AN39" s="236"/>
      <c r="AO39" s="236"/>
      <c r="AP39" s="77" t="s">
        <v>69</v>
      </c>
      <c r="AR39" s="70"/>
    </row>
    <row r="40" spans="1:48" ht="21" customHeight="1">
      <c r="A40" s="73" t="s">
        <v>160</v>
      </c>
      <c r="B40" s="74"/>
      <c r="C40" s="74"/>
      <c r="D40" s="74"/>
      <c r="E40" s="74"/>
      <c r="F40" s="74"/>
      <c r="G40" s="237">
        <f>'様式4 (第9期) '!J41</f>
        <v>0</v>
      </c>
      <c r="H40" s="238"/>
      <c r="I40" s="238"/>
      <c r="J40" s="239"/>
      <c r="K40" s="75" t="s">
        <v>87</v>
      </c>
      <c r="L40" s="240">
        <f>IF(AND($Q$24&gt;=4,'様式4 (第9期) '!K41="50回以上100回未満",'様式4 (第9期) '!L41="実施"),G40*500,0)</f>
        <v>0</v>
      </c>
      <c r="M40" s="236"/>
      <c r="N40" s="236"/>
      <c r="O40" s="241"/>
      <c r="P40" s="105" t="s">
        <v>69</v>
      </c>
      <c r="Q40" s="235">
        <f>IF(AND($Q$25&gt;=4,'様式4 (第9期) '!K41="100回以上150回未満",'様式4 (第9期) '!L41="実施"),G40*2000,0)</f>
        <v>0</v>
      </c>
      <c r="R40" s="236"/>
      <c r="S40" s="236"/>
      <c r="T40" s="236"/>
      <c r="U40" s="76" t="s">
        <v>69</v>
      </c>
      <c r="V40" s="235">
        <f>IF(AND($Q$26&gt;=4,'様式4 (第9期) '!K41="150回以上",'様式4 (第9期) '!L41="実施"),G40*3000,0)</f>
        <v>0</v>
      </c>
      <c r="W40" s="236"/>
      <c r="X40" s="236"/>
      <c r="Y40" s="236"/>
      <c r="Z40" s="77" t="s">
        <v>69</v>
      </c>
      <c r="AA40" s="242">
        <f>IF(AND(L40=0,Q40=0,V40=0),COUNTIFS('様式4 (第9期) '!C39:I39,"=○",'様式4 (第9期) '!C40:I40,"&gt;=50",'様式4 (第9期) '!C40:I40,"&lt;=99"),0)</f>
        <v>0</v>
      </c>
      <c r="AB40" s="233"/>
      <c r="AC40" s="234"/>
      <c r="AD40" s="236">
        <f t="shared" si="0"/>
        <v>0</v>
      </c>
      <c r="AE40" s="236"/>
      <c r="AF40" s="236"/>
      <c r="AG40" s="236"/>
      <c r="AH40" s="76" t="s">
        <v>69</v>
      </c>
      <c r="AI40" s="233">
        <f>IF(AND(Q40=0,V40=0,L40=0),COUNTIFS('様式4 (第9期) '!C39:I39,"=○",'様式4 (第9期) '!C40:I40,"&gt;=100"),0)</f>
        <v>0</v>
      </c>
      <c r="AJ40" s="233"/>
      <c r="AK40" s="234"/>
      <c r="AL40" s="235">
        <f t="shared" si="1"/>
        <v>0</v>
      </c>
      <c r="AM40" s="236"/>
      <c r="AN40" s="236"/>
      <c r="AO40" s="236"/>
      <c r="AP40" s="77" t="s">
        <v>69</v>
      </c>
      <c r="AR40" s="70"/>
    </row>
    <row r="41" spans="1:48" ht="21" customHeight="1">
      <c r="A41" s="73" t="s">
        <v>161</v>
      </c>
      <c r="B41" s="74"/>
      <c r="C41" s="78"/>
      <c r="D41" s="78"/>
      <c r="E41" s="78"/>
      <c r="F41" s="78"/>
      <c r="G41" s="237">
        <f>'様式4 (第9期) '!J46</f>
        <v>0</v>
      </c>
      <c r="H41" s="238"/>
      <c r="I41" s="238"/>
      <c r="J41" s="239"/>
      <c r="K41" s="105" t="s">
        <v>87</v>
      </c>
      <c r="L41" s="240">
        <f>IF(AND($Q$24&gt;=4,'様式4 (第9期) '!K46="50回以上100回未満",'様式4 (第9期) '!L46="実施"),G41*500,0)</f>
        <v>0</v>
      </c>
      <c r="M41" s="236"/>
      <c r="N41" s="236"/>
      <c r="O41" s="241"/>
      <c r="P41" s="105" t="s">
        <v>69</v>
      </c>
      <c r="Q41" s="235">
        <f>IF(AND($Q$25&gt;=4,'様式4 (第9期) '!K46="100回以上150回未満",'様式4 (第9期) '!L46="実施"),G41*2000,0)</f>
        <v>0</v>
      </c>
      <c r="R41" s="236"/>
      <c r="S41" s="236"/>
      <c r="T41" s="236"/>
      <c r="U41" s="76" t="s">
        <v>69</v>
      </c>
      <c r="V41" s="235">
        <f>IF(AND($Q$26&gt;=4,'様式4 (第9期) '!K46="150回以上",'様式4 (第9期) '!L46="実施"),G41*3000,0)</f>
        <v>0</v>
      </c>
      <c r="W41" s="236"/>
      <c r="X41" s="236"/>
      <c r="Y41" s="236"/>
      <c r="Z41" s="77" t="s">
        <v>69</v>
      </c>
      <c r="AA41" s="242">
        <f>IF(AND(L41=0,Q41=0,V41=0),COUNTIFS('様式4 (第9期) '!C44:I44,"=○",'様式4 (第9期) '!C45:I45,"&gt;=50",'様式4 (第9期) '!C45:I45,"&lt;=99"),0)</f>
        <v>0</v>
      </c>
      <c r="AB41" s="233"/>
      <c r="AC41" s="234"/>
      <c r="AD41" s="236">
        <f t="shared" si="0"/>
        <v>0</v>
      </c>
      <c r="AE41" s="236"/>
      <c r="AF41" s="236"/>
      <c r="AG41" s="236"/>
      <c r="AH41" s="76" t="s">
        <v>69</v>
      </c>
      <c r="AI41" s="233">
        <f>IF(AND(Q41=0,V41=0,L41=0),COUNTIFS('様式4 (第9期) '!C44:I44,"=○",'様式4 (第9期) '!C45:I45,"&gt;=100"),0)</f>
        <v>0</v>
      </c>
      <c r="AJ41" s="233"/>
      <c r="AK41" s="234"/>
      <c r="AL41" s="235">
        <f t="shared" si="1"/>
        <v>0</v>
      </c>
      <c r="AM41" s="236"/>
      <c r="AN41" s="236"/>
      <c r="AO41" s="236"/>
      <c r="AP41" s="77" t="s">
        <v>69</v>
      </c>
      <c r="AR41" s="70"/>
    </row>
    <row r="42" spans="1:48" ht="21" customHeight="1" thickBot="1">
      <c r="A42" s="73" t="s">
        <v>162</v>
      </c>
      <c r="B42" s="116"/>
      <c r="C42" s="116"/>
      <c r="D42" s="116"/>
      <c r="E42" s="116"/>
      <c r="F42" s="116"/>
      <c r="G42" s="237">
        <f>'様式4 (第9期) '!J51</f>
        <v>0</v>
      </c>
      <c r="H42" s="238"/>
      <c r="I42" s="238"/>
      <c r="J42" s="239"/>
      <c r="K42" s="105" t="s">
        <v>87</v>
      </c>
      <c r="L42" s="240">
        <f>IF(AND($Q$24&gt;=4,'様式4 (第9期) '!K51="50回以上100回未満",'様式4 (第9期) '!L51="実施"),G42*500,0)</f>
        <v>0</v>
      </c>
      <c r="M42" s="236"/>
      <c r="N42" s="236"/>
      <c r="O42" s="241"/>
      <c r="P42" s="105" t="s">
        <v>69</v>
      </c>
      <c r="Q42" s="235">
        <f>IF(AND($Q$25&gt;=4,'様式4 (第9期) '!K51="100回以上150回未満",'様式4 (第9期) '!L51="実施"),G42*2000,0)</f>
        <v>0</v>
      </c>
      <c r="R42" s="236"/>
      <c r="S42" s="236"/>
      <c r="T42" s="236"/>
      <c r="U42" s="76" t="s">
        <v>69</v>
      </c>
      <c r="V42" s="235">
        <f>IF(AND($Q$26&gt;=4,'様式4 (第9期) '!K51="150回以上",'様式4 (第9期) '!L51="実施"),G42*3000,0)</f>
        <v>0</v>
      </c>
      <c r="W42" s="236"/>
      <c r="X42" s="236"/>
      <c r="Y42" s="236"/>
      <c r="Z42" s="77" t="s">
        <v>69</v>
      </c>
      <c r="AA42" s="242">
        <f>IF(AND(L42=0,Q42=0,V42=0),COUNTIFS('様式4 (第9期) '!C49:I49,"=○",'様式4 (第9期) '!C50:I50,"&gt;=50",'様式4 (第9期) '!C50:I50,"&lt;=99"),0)</f>
        <v>0</v>
      </c>
      <c r="AB42" s="233"/>
      <c r="AC42" s="234"/>
      <c r="AD42" s="236">
        <f t="shared" ref="AD42" si="2">+AA42*100000</f>
        <v>0</v>
      </c>
      <c r="AE42" s="236"/>
      <c r="AF42" s="236"/>
      <c r="AG42" s="236"/>
      <c r="AH42" s="126" t="s">
        <v>69</v>
      </c>
      <c r="AI42" s="233">
        <f>IF(AND(Q42=0,V42=0,L42=0),COUNTIFS('様式4 (第9期) '!C49:I49,"=○",'様式4 (第9期) '!C50:I50,"&gt;=100"),0)</f>
        <v>0</v>
      </c>
      <c r="AJ42" s="233"/>
      <c r="AK42" s="234"/>
      <c r="AL42" s="235">
        <f t="shared" ref="AL42" si="3">+AI42*200000</f>
        <v>0</v>
      </c>
      <c r="AM42" s="236"/>
      <c r="AN42" s="236"/>
      <c r="AO42" s="236"/>
      <c r="AP42" s="77" t="s">
        <v>69</v>
      </c>
      <c r="AR42" s="70"/>
    </row>
    <row r="43" spans="1:48" ht="21" customHeight="1" thickTop="1" thickBot="1">
      <c r="A43" s="97" t="s">
        <v>88</v>
      </c>
      <c r="B43" s="98"/>
      <c r="C43" s="98"/>
      <c r="D43" s="98"/>
      <c r="E43" s="98"/>
      <c r="F43" s="98"/>
      <c r="G43" s="246">
        <f>SUM(G34:J42)</f>
        <v>0</v>
      </c>
      <c r="H43" s="247"/>
      <c r="I43" s="247"/>
      <c r="J43" s="247"/>
      <c r="K43" s="103" t="s">
        <v>87</v>
      </c>
      <c r="L43" s="248">
        <f>SUM(L34:O42)</f>
        <v>0</v>
      </c>
      <c r="M43" s="249"/>
      <c r="N43" s="249"/>
      <c r="O43" s="250"/>
      <c r="P43" s="103" t="s">
        <v>69</v>
      </c>
      <c r="Q43" s="251">
        <f>SUM(Q34:T42)</f>
        <v>0</v>
      </c>
      <c r="R43" s="249"/>
      <c r="S43" s="249"/>
      <c r="T43" s="249"/>
      <c r="U43" s="79" t="s">
        <v>69</v>
      </c>
      <c r="V43" s="251">
        <f>SUM(V34:Y42)</f>
        <v>0</v>
      </c>
      <c r="W43" s="249"/>
      <c r="X43" s="249"/>
      <c r="Y43" s="249"/>
      <c r="Z43" s="80" t="s">
        <v>69</v>
      </c>
      <c r="AA43" s="252">
        <f>SUM(AA34:AA42)</f>
        <v>0</v>
      </c>
      <c r="AB43" s="253"/>
      <c r="AC43" s="254"/>
      <c r="AD43" s="249">
        <f>SUM(AD34:AG42)</f>
        <v>0</v>
      </c>
      <c r="AE43" s="249"/>
      <c r="AF43" s="249"/>
      <c r="AG43" s="249"/>
      <c r="AH43" s="79" t="s">
        <v>69</v>
      </c>
      <c r="AI43" s="259">
        <f>SUM(AI34:AI42)</f>
        <v>0</v>
      </c>
      <c r="AJ43" s="253"/>
      <c r="AK43" s="254"/>
      <c r="AL43" s="251">
        <f>SUM(AL34:AO42)</f>
        <v>0</v>
      </c>
      <c r="AM43" s="249"/>
      <c r="AN43" s="249"/>
      <c r="AO43" s="249"/>
      <c r="AP43" s="80" t="s">
        <v>69</v>
      </c>
    </row>
    <row r="44" spans="1:48" ht="21" customHeight="1">
      <c r="A44" s="104"/>
      <c r="B44" s="104"/>
      <c r="C44" s="104"/>
      <c r="D44" s="104"/>
      <c r="E44" s="104"/>
      <c r="F44" s="104"/>
      <c r="G44" s="104"/>
      <c r="H44" s="104"/>
      <c r="I44" s="104"/>
      <c r="J44" s="260"/>
      <c r="K44" s="260"/>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row>
    <row r="45" spans="1:48" ht="21" customHeight="1">
      <c r="A45" s="255" t="s">
        <v>89</v>
      </c>
      <c r="B45" s="255"/>
      <c r="C45" s="255"/>
      <c r="D45" s="255"/>
      <c r="E45" s="255"/>
      <c r="F45" s="255"/>
      <c r="G45" s="243"/>
      <c r="H45" s="243"/>
      <c r="I45" s="243"/>
      <c r="J45" s="243"/>
      <c r="K45" s="243"/>
      <c r="L45" s="243"/>
      <c r="M45" s="243"/>
      <c r="N45" s="243"/>
      <c r="O45" s="243"/>
      <c r="P45" s="243"/>
      <c r="Q45" s="243"/>
      <c r="R45" s="243"/>
      <c r="S45" s="243"/>
      <c r="T45" s="243"/>
      <c r="U45" s="243"/>
      <c r="V45" s="243"/>
      <c r="W45" s="244" t="s">
        <v>90</v>
      </c>
      <c r="X45" s="244"/>
      <c r="Y45" s="244"/>
      <c r="Z45" s="244"/>
      <c r="AA45" s="244"/>
      <c r="AB45" s="244"/>
      <c r="AC45" s="245"/>
      <c r="AD45" s="245"/>
      <c r="AE45" s="245"/>
      <c r="AF45" s="245"/>
      <c r="AG45" s="245"/>
      <c r="AH45" s="245"/>
      <c r="AI45" s="245"/>
      <c r="AJ45" s="245"/>
      <c r="AK45" s="245"/>
      <c r="AL45" s="245"/>
      <c r="AM45" s="245"/>
      <c r="AN45" s="245"/>
      <c r="AO45" s="245"/>
      <c r="AP45" s="245"/>
      <c r="AQ45" s="81"/>
      <c r="AR45" s="81"/>
      <c r="AS45" s="81"/>
      <c r="AT45" s="81"/>
      <c r="AU45" s="81"/>
      <c r="AV45" s="104"/>
    </row>
    <row r="46" spans="1:48" ht="21" customHeight="1">
      <c r="A46" s="255" t="s">
        <v>91</v>
      </c>
      <c r="B46" s="255"/>
      <c r="C46" s="255"/>
      <c r="D46" s="255"/>
      <c r="E46" s="255"/>
      <c r="F46" s="255"/>
      <c r="G46" s="257"/>
      <c r="H46" s="257"/>
      <c r="I46" s="257"/>
      <c r="J46" s="257"/>
      <c r="K46" s="257"/>
      <c r="L46" s="257"/>
      <c r="M46" s="257"/>
      <c r="N46" s="257"/>
      <c r="O46" s="257"/>
      <c r="P46" s="257"/>
      <c r="Q46" s="257"/>
      <c r="R46" s="257"/>
      <c r="S46" s="257"/>
      <c r="T46" s="257"/>
      <c r="U46" s="257"/>
      <c r="V46" s="257"/>
      <c r="W46" s="244" t="s">
        <v>92</v>
      </c>
      <c r="X46" s="244"/>
      <c r="Y46" s="244"/>
      <c r="Z46" s="244"/>
      <c r="AA46" s="244"/>
      <c r="AB46" s="244"/>
      <c r="AC46" s="258"/>
      <c r="AD46" s="258"/>
      <c r="AE46" s="258"/>
      <c r="AF46" s="258"/>
      <c r="AG46" s="258"/>
      <c r="AH46" s="258"/>
      <c r="AI46" s="258"/>
      <c r="AJ46" s="258"/>
      <c r="AK46" s="258"/>
      <c r="AL46" s="258"/>
      <c r="AM46" s="258"/>
      <c r="AN46" s="258"/>
      <c r="AO46" s="258"/>
      <c r="AP46" s="258"/>
      <c r="AQ46" s="82"/>
      <c r="AR46" s="82"/>
      <c r="AS46" s="82"/>
      <c r="AT46" s="82"/>
      <c r="AU46" s="82"/>
      <c r="AV46" s="104"/>
    </row>
    <row r="47" spans="1:48" ht="21" customHeight="1">
      <c r="A47" s="255" t="s">
        <v>93</v>
      </c>
      <c r="B47" s="255"/>
      <c r="C47" s="255"/>
      <c r="D47" s="255"/>
      <c r="E47" s="255"/>
      <c r="F47" s="255"/>
      <c r="G47" s="257"/>
      <c r="H47" s="257"/>
      <c r="I47" s="257"/>
      <c r="J47" s="257"/>
      <c r="K47" s="257"/>
      <c r="L47" s="257"/>
      <c r="M47" s="257"/>
      <c r="N47" s="257"/>
      <c r="O47" s="257"/>
      <c r="P47" s="257"/>
      <c r="Q47" s="257"/>
      <c r="R47" s="257"/>
      <c r="S47" s="257"/>
      <c r="T47" s="257"/>
      <c r="U47" s="257"/>
      <c r="V47" s="257"/>
      <c r="W47" s="244" t="s">
        <v>94</v>
      </c>
      <c r="X47" s="244"/>
      <c r="Y47" s="244"/>
      <c r="Z47" s="244"/>
      <c r="AA47" s="244"/>
      <c r="AB47" s="244"/>
      <c r="AC47" s="245"/>
      <c r="AD47" s="245"/>
      <c r="AE47" s="245"/>
      <c r="AF47" s="245"/>
      <c r="AG47" s="245"/>
      <c r="AH47" s="245"/>
      <c r="AI47" s="245"/>
      <c r="AJ47" s="245"/>
      <c r="AK47" s="245"/>
      <c r="AL47" s="245"/>
      <c r="AM47" s="245"/>
      <c r="AN47" s="245"/>
      <c r="AO47" s="245"/>
      <c r="AP47" s="245"/>
      <c r="AQ47" s="82"/>
      <c r="AR47" s="82"/>
      <c r="AS47" s="82"/>
      <c r="AT47" s="82"/>
      <c r="AU47" s="82"/>
      <c r="AV47" s="104"/>
    </row>
    <row r="48" spans="1:48" ht="21" customHeight="1">
      <c r="A48" s="255" t="s">
        <v>95</v>
      </c>
      <c r="B48" s="255"/>
      <c r="C48" s="255"/>
      <c r="D48" s="255"/>
      <c r="E48" s="255"/>
      <c r="F48" s="255"/>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104"/>
      <c r="AR48" s="104"/>
      <c r="AS48" s="104"/>
      <c r="AT48" s="104"/>
      <c r="AU48" s="104"/>
      <c r="AV48" s="104"/>
    </row>
    <row r="49" spans="1:48" ht="21" customHeight="1">
      <c r="A49" s="255" t="s">
        <v>96</v>
      </c>
      <c r="B49" s="255"/>
      <c r="C49" s="255"/>
      <c r="D49" s="255"/>
      <c r="E49" s="255"/>
      <c r="F49" s="255"/>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104"/>
      <c r="AR49" s="104"/>
      <c r="AS49" s="104"/>
      <c r="AT49" s="104"/>
      <c r="AU49" s="104"/>
      <c r="AV49" s="104"/>
    </row>
  </sheetData>
  <mergeCells count="130">
    <mergeCell ref="AI42:AK42"/>
    <mergeCell ref="AL42:AO42"/>
    <mergeCell ref="A48:F48"/>
    <mergeCell ref="G48:AP48"/>
    <mergeCell ref="A49:F49"/>
    <mergeCell ref="G49:AP49"/>
    <mergeCell ref="G42:J42"/>
    <mergeCell ref="L42:O42"/>
    <mergeCell ref="Q42:T42"/>
    <mergeCell ref="V42:Y42"/>
    <mergeCell ref="AA42:AC42"/>
    <mergeCell ref="AD42:AG42"/>
    <mergeCell ref="A46:F46"/>
    <mergeCell ref="G46:V46"/>
    <mergeCell ref="W46:AB46"/>
    <mergeCell ref="AC46:AP46"/>
    <mergeCell ref="A47:F47"/>
    <mergeCell ref="G47:V47"/>
    <mergeCell ref="W47:AB47"/>
    <mergeCell ref="AC47:AP47"/>
    <mergeCell ref="AI43:AK43"/>
    <mergeCell ref="AL43:AO43"/>
    <mergeCell ref="J44:K44"/>
    <mergeCell ref="A45:F45"/>
    <mergeCell ref="G45:V45"/>
    <mergeCell ref="W45:AB45"/>
    <mergeCell ref="AC45:AP45"/>
    <mergeCell ref="G43:J43"/>
    <mergeCell ref="L43:O43"/>
    <mergeCell ref="Q43:T43"/>
    <mergeCell ref="V43:Y43"/>
    <mergeCell ref="AA43:AC43"/>
    <mergeCell ref="AD43:AG43"/>
    <mergeCell ref="AI40:AK40"/>
    <mergeCell ref="AL40:AO40"/>
    <mergeCell ref="G41:J41"/>
    <mergeCell ref="L41:O41"/>
    <mergeCell ref="Q41:T41"/>
    <mergeCell ref="V41:Y41"/>
    <mergeCell ref="AA41:AC41"/>
    <mergeCell ref="AD41:AG41"/>
    <mergeCell ref="AI41:AK41"/>
    <mergeCell ref="AL41:AO41"/>
    <mergeCell ref="G40:J40"/>
    <mergeCell ref="L40:O40"/>
    <mergeCell ref="Q40:T40"/>
    <mergeCell ref="V40:Y40"/>
    <mergeCell ref="AA40:AC40"/>
    <mergeCell ref="AD40:AG40"/>
    <mergeCell ref="AI38:AK38"/>
    <mergeCell ref="AL38:AO38"/>
    <mergeCell ref="G39:J39"/>
    <mergeCell ref="L39:O39"/>
    <mergeCell ref="Q39:T39"/>
    <mergeCell ref="V39:Y39"/>
    <mergeCell ref="AA39:AC39"/>
    <mergeCell ref="AD39:AG39"/>
    <mergeCell ref="AI39:AK39"/>
    <mergeCell ref="AL39:AO39"/>
    <mergeCell ref="G38:J38"/>
    <mergeCell ref="L38:O38"/>
    <mergeCell ref="Q38:T38"/>
    <mergeCell ref="V38:Y38"/>
    <mergeCell ref="AA38:AC38"/>
    <mergeCell ref="AD38:AG38"/>
    <mergeCell ref="AI36:AK36"/>
    <mergeCell ref="AL36:AO36"/>
    <mergeCell ref="G37:J37"/>
    <mergeCell ref="L37:O37"/>
    <mergeCell ref="Q37:T37"/>
    <mergeCell ref="V37:Y37"/>
    <mergeCell ref="AA37:AC37"/>
    <mergeCell ref="AD37:AG37"/>
    <mergeCell ref="AI37:AK37"/>
    <mergeCell ref="AL37:AO37"/>
    <mergeCell ref="G36:J36"/>
    <mergeCell ref="L36:O36"/>
    <mergeCell ref="Q36:T36"/>
    <mergeCell ref="V36:Y36"/>
    <mergeCell ref="AA36:AC36"/>
    <mergeCell ref="AD36:AG36"/>
    <mergeCell ref="AI34:AK34"/>
    <mergeCell ref="AL34:AO34"/>
    <mergeCell ref="G35:J35"/>
    <mergeCell ref="L35:O35"/>
    <mergeCell ref="Q35:T35"/>
    <mergeCell ref="V35:Y35"/>
    <mergeCell ref="AA35:AC35"/>
    <mergeCell ref="AD35:AG35"/>
    <mergeCell ref="AI35:AK35"/>
    <mergeCell ref="AL35:AO35"/>
    <mergeCell ref="G34:J34"/>
    <mergeCell ref="L34:O34"/>
    <mergeCell ref="Q34:T34"/>
    <mergeCell ref="V34:Y34"/>
    <mergeCell ref="AA34:AC34"/>
    <mergeCell ref="AD34:AG34"/>
    <mergeCell ref="Q24:R24"/>
    <mergeCell ref="Q25:R25"/>
    <mergeCell ref="AD6:AP6"/>
    <mergeCell ref="AD7:AP7"/>
    <mergeCell ref="AD8:AO8"/>
    <mergeCell ref="AD10:AP10"/>
    <mergeCell ref="AD11:AP11"/>
    <mergeCell ref="A13:AP14"/>
    <mergeCell ref="G33:K33"/>
    <mergeCell ref="L33:P33"/>
    <mergeCell ref="Q33:U33"/>
    <mergeCell ref="V33:Z33"/>
    <mergeCell ref="AA33:AH33"/>
    <mergeCell ref="AI33:AP33"/>
    <mergeCell ref="Q26:R26"/>
    <mergeCell ref="L29:Z29"/>
    <mergeCell ref="AA29:AP29"/>
    <mergeCell ref="G30:K32"/>
    <mergeCell ref="L30:P32"/>
    <mergeCell ref="Q30:U32"/>
    <mergeCell ref="V30:Z32"/>
    <mergeCell ref="AA30:AH32"/>
    <mergeCell ref="AI30:AP32"/>
    <mergeCell ref="AF3:AG3"/>
    <mergeCell ref="AH3:AI3"/>
    <mergeCell ref="AK3:AL3"/>
    <mergeCell ref="AN3:AO3"/>
    <mergeCell ref="AE5:AG5"/>
    <mergeCell ref="AI5:AL5"/>
    <mergeCell ref="A16:AP17"/>
    <mergeCell ref="G19:K20"/>
    <mergeCell ref="L19:Z20"/>
    <mergeCell ref="AA19:AB20"/>
  </mergeCells>
  <phoneticPr fontId="3"/>
  <pageMargins left="0.78740157480314965" right="0.39370078740157483" top="0.39370078740157483" bottom="0.39370078740157483" header="0.31496062992125984" footer="0.31496062992125984"/>
  <pageSetup paperSize="9" scale="72"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Q57"/>
  <sheetViews>
    <sheetView view="pageBreakPreview" zoomScaleNormal="100" zoomScaleSheetLayoutView="100" workbookViewId="0">
      <selection activeCell="E12" sqref="E12:AP14"/>
    </sheetView>
  </sheetViews>
  <sheetFormatPr defaultColWidth="2.58203125" defaultRowHeight="17.149999999999999" customHeight="1"/>
  <cols>
    <col min="1" max="16384" width="2.58203125" style="86"/>
  </cols>
  <sheetData>
    <row r="1" spans="1:95" s="85" customFormat="1" ht="17.149999999999999" customHeight="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4" t="s">
        <v>97</v>
      </c>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7.149999999999999" customHeight="1">
      <c r="A2" s="261" t="s">
        <v>98</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row>
    <row r="3" spans="1:95" ht="17.149999999999999" customHeight="1">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row>
    <row r="4" spans="1:95" ht="17.149999999999999" customHeight="1">
      <c r="A4" s="262" t="s">
        <v>99</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row>
    <row r="5" spans="1:95" ht="17.149999999999999"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row>
    <row r="6" spans="1:95" ht="17.149999999999999" customHeight="1">
      <c r="A6" s="263" t="s">
        <v>100</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row>
    <row r="7" spans="1:95" ht="17.149999999999999" customHeight="1">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row>
    <row r="8" spans="1:95" ht="17.149999999999999" customHeight="1">
      <c r="A8" s="87"/>
      <c r="B8" s="87"/>
      <c r="C8" s="87"/>
      <c r="D8" s="87"/>
      <c r="E8" s="87"/>
      <c r="F8" s="87"/>
      <c r="G8" s="87"/>
      <c r="H8" s="87"/>
      <c r="I8" s="87"/>
      <c r="J8" s="87"/>
      <c r="K8" s="87"/>
      <c r="L8" s="87"/>
      <c r="M8" s="87"/>
      <c r="N8" s="87"/>
      <c r="O8" s="87"/>
      <c r="P8" s="87"/>
      <c r="Q8" s="87"/>
      <c r="R8" s="87"/>
      <c r="S8" s="87"/>
      <c r="T8" s="87"/>
      <c r="U8" s="87"/>
      <c r="V8" s="264"/>
      <c r="W8" s="264"/>
      <c r="X8" s="264"/>
      <c r="Y8" s="264"/>
      <c r="Z8" s="264"/>
      <c r="AA8" s="264"/>
      <c r="AB8" s="264"/>
      <c r="AC8" s="264"/>
      <c r="AD8" s="264"/>
      <c r="AE8" s="264"/>
      <c r="AF8" s="264"/>
      <c r="AG8" s="264"/>
      <c r="AH8" s="264"/>
      <c r="AI8" s="264"/>
      <c r="AJ8" s="264"/>
      <c r="AK8" s="264"/>
      <c r="AL8" s="264"/>
      <c r="AM8" s="264"/>
      <c r="AN8" s="264"/>
      <c r="AO8" s="264"/>
      <c r="AP8" s="264"/>
    </row>
    <row r="9" spans="1:95" ht="17.149999999999999" customHeight="1">
      <c r="A9" s="87"/>
      <c r="B9" s="87"/>
      <c r="C9" s="87"/>
      <c r="D9" s="87"/>
      <c r="E9" s="87"/>
      <c r="F9" s="87"/>
      <c r="G9" s="87"/>
      <c r="H9" s="87"/>
      <c r="I9" s="87"/>
      <c r="J9" s="87"/>
      <c r="K9" s="87"/>
      <c r="L9" s="87"/>
      <c r="M9" s="87"/>
      <c r="N9" s="87"/>
      <c r="O9" s="87"/>
      <c r="P9" s="87"/>
      <c r="Q9" s="88" t="s">
        <v>101</v>
      </c>
      <c r="R9" s="88"/>
      <c r="S9" s="88"/>
      <c r="T9" s="88"/>
      <c r="U9" s="88"/>
      <c r="V9" s="265"/>
      <c r="W9" s="265"/>
      <c r="X9" s="265"/>
      <c r="Y9" s="265"/>
      <c r="Z9" s="265"/>
      <c r="AA9" s="265"/>
      <c r="AB9" s="265"/>
      <c r="AC9" s="265"/>
      <c r="AD9" s="265"/>
      <c r="AE9" s="265"/>
      <c r="AF9" s="265"/>
      <c r="AG9" s="265"/>
      <c r="AH9" s="265"/>
      <c r="AI9" s="265"/>
      <c r="AJ9" s="265"/>
      <c r="AK9" s="265"/>
      <c r="AL9" s="265"/>
      <c r="AM9" s="265"/>
      <c r="AN9" s="265"/>
      <c r="AO9" s="265"/>
      <c r="AP9" s="265"/>
    </row>
    <row r="10" spans="1:95" ht="17.149999999999999" customHeight="1">
      <c r="A10" s="87" t="s">
        <v>102</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row>
    <row r="11" spans="1:95" ht="17.149999999999999" customHeight="1">
      <c r="A11" s="266" t="s">
        <v>103</v>
      </c>
      <c r="B11" s="266"/>
      <c r="C11" s="266"/>
      <c r="D11" s="266"/>
      <c r="E11" s="266" t="s">
        <v>104</v>
      </c>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row>
    <row r="12" spans="1:95" s="89" customFormat="1" ht="17.149999999999999" customHeight="1">
      <c r="A12" s="267" t="s">
        <v>105</v>
      </c>
      <c r="B12" s="268"/>
      <c r="C12" s="268"/>
      <c r="D12" s="269"/>
      <c r="E12" s="273" t="s">
        <v>106</v>
      </c>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4"/>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row>
    <row r="13" spans="1:95" s="89" customFormat="1" ht="17.149999999999999" customHeight="1">
      <c r="A13" s="270"/>
      <c r="B13" s="271"/>
      <c r="C13" s="271"/>
      <c r="D13" s="272"/>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row>
    <row r="14" spans="1:95" s="89" customFormat="1" ht="17.149999999999999" customHeight="1">
      <c r="A14" s="277"/>
      <c r="B14" s="278"/>
      <c r="C14" s="278"/>
      <c r="D14" s="279"/>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1"/>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row>
    <row r="15" spans="1:95" s="89" customFormat="1" ht="17.149999999999999" customHeight="1">
      <c r="A15" s="267" t="s">
        <v>105</v>
      </c>
      <c r="B15" s="268"/>
      <c r="C15" s="268"/>
      <c r="D15" s="269"/>
      <c r="E15" s="273" t="s">
        <v>107</v>
      </c>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4"/>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row>
    <row r="16" spans="1:95" s="89" customFormat="1" ht="17.149999999999999" customHeight="1">
      <c r="A16" s="270"/>
      <c r="B16" s="271"/>
      <c r="C16" s="271"/>
      <c r="D16" s="272"/>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row>
    <row r="17" spans="1:95" s="89" customFormat="1" ht="17.149999999999999" customHeight="1">
      <c r="A17" s="270"/>
      <c r="B17" s="271"/>
      <c r="C17" s="271"/>
      <c r="D17" s="272"/>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row>
    <row r="18" spans="1:95" ht="17.149999999999999" customHeight="1">
      <c r="A18" s="90"/>
      <c r="B18" s="87"/>
      <c r="C18" s="87"/>
      <c r="D18" s="91"/>
      <c r="E18" s="87"/>
      <c r="F18" s="87"/>
      <c r="G18" s="92" t="s">
        <v>108</v>
      </c>
      <c r="H18" s="87" t="s">
        <v>109</v>
      </c>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91"/>
    </row>
    <row r="19" spans="1:95" ht="17.149999999999999" customHeight="1">
      <c r="A19" s="90"/>
      <c r="B19" s="87"/>
      <c r="C19" s="87"/>
      <c r="D19" s="91"/>
      <c r="E19" s="87"/>
      <c r="F19" s="87"/>
      <c r="G19" s="92" t="s">
        <v>108</v>
      </c>
      <c r="H19" s="87" t="s">
        <v>110</v>
      </c>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91"/>
    </row>
    <row r="20" spans="1:95" ht="17.149999999999999" customHeight="1">
      <c r="A20" s="90"/>
      <c r="B20" s="87"/>
      <c r="C20" s="87"/>
      <c r="D20" s="91"/>
      <c r="E20" s="87"/>
      <c r="F20" s="87"/>
      <c r="G20" s="92" t="s">
        <v>108</v>
      </c>
      <c r="H20" s="87" t="s">
        <v>111</v>
      </c>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91"/>
    </row>
    <row r="21" spans="1:95" ht="17.149999999999999" customHeight="1">
      <c r="A21" s="90"/>
      <c r="B21" s="87"/>
      <c r="C21" s="87"/>
      <c r="D21" s="91"/>
      <c r="E21" s="87"/>
      <c r="F21" s="87"/>
      <c r="G21" s="92" t="s">
        <v>108</v>
      </c>
      <c r="H21" s="87" t="s">
        <v>112</v>
      </c>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91"/>
    </row>
    <row r="22" spans="1:95" ht="17.149999999999999" customHeight="1">
      <c r="A22" s="90"/>
      <c r="B22" s="87"/>
      <c r="C22" s="87"/>
      <c r="D22" s="91"/>
      <c r="E22" s="87"/>
      <c r="F22" s="87"/>
      <c r="G22" s="92" t="s">
        <v>108</v>
      </c>
      <c r="H22" s="87" t="s">
        <v>113</v>
      </c>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91"/>
    </row>
    <row r="23" spans="1:95" ht="17.149999999999999" customHeight="1">
      <c r="A23" s="90"/>
      <c r="B23" s="87"/>
      <c r="C23" s="87"/>
      <c r="D23" s="91"/>
      <c r="E23" s="87"/>
      <c r="F23" s="87"/>
      <c r="G23" s="92" t="s">
        <v>108</v>
      </c>
      <c r="H23" s="282" t="s">
        <v>140</v>
      </c>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3"/>
    </row>
    <row r="24" spans="1:95" ht="17.149999999999999" customHeight="1">
      <c r="A24" s="90"/>
      <c r="B24" s="87"/>
      <c r="C24" s="87"/>
      <c r="D24" s="91"/>
      <c r="E24" s="87"/>
      <c r="F24" s="87"/>
      <c r="G24" s="9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3"/>
    </row>
    <row r="25" spans="1:95" ht="17.149999999999999" customHeight="1">
      <c r="A25" s="90"/>
      <c r="B25" s="87"/>
      <c r="C25" s="87"/>
      <c r="D25" s="91"/>
      <c r="E25" s="87"/>
      <c r="F25" s="87"/>
      <c r="G25" s="92" t="s">
        <v>108</v>
      </c>
      <c r="H25" s="87" t="s">
        <v>114</v>
      </c>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91"/>
    </row>
    <row r="26" spans="1:95" ht="17.149999999999999" customHeight="1">
      <c r="A26" s="90"/>
      <c r="B26" s="87"/>
      <c r="C26" s="87"/>
      <c r="D26" s="91"/>
      <c r="E26" s="87"/>
      <c r="F26" s="87"/>
      <c r="H26" s="93" t="s">
        <v>115</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91"/>
    </row>
    <row r="27" spans="1:95" ht="17.149999999999999" customHeight="1">
      <c r="A27" s="90"/>
      <c r="B27" s="87"/>
      <c r="C27" s="87"/>
      <c r="D27" s="91"/>
      <c r="E27" s="87"/>
      <c r="F27" s="87"/>
      <c r="H27" s="87" t="s">
        <v>116</v>
      </c>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91"/>
    </row>
    <row r="28" spans="1:95" ht="17.149999999999999" customHeight="1">
      <c r="A28" s="90"/>
      <c r="B28" s="87"/>
      <c r="C28" s="87"/>
      <c r="D28" s="91"/>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91"/>
      <c r="AQ28" s="89"/>
      <c r="AR28" s="89"/>
      <c r="AS28" s="89"/>
      <c r="AT28" s="89"/>
      <c r="AU28" s="89"/>
      <c r="AV28" s="89"/>
      <c r="AW28" s="89"/>
      <c r="AX28" s="89"/>
      <c r="AY28" s="89"/>
      <c r="AZ28" s="89"/>
      <c r="BA28" s="89"/>
      <c r="BB28" s="89"/>
      <c r="BC28" s="89"/>
      <c r="BD28" s="89"/>
      <c r="BE28" s="89"/>
      <c r="BF28" s="89"/>
      <c r="BG28" s="89"/>
    </row>
    <row r="29" spans="1:95" s="89" customFormat="1" ht="17.149999999999999" customHeight="1">
      <c r="A29" s="267" t="s">
        <v>105</v>
      </c>
      <c r="B29" s="268"/>
      <c r="C29" s="268"/>
      <c r="D29" s="269"/>
      <c r="E29" s="273" t="s">
        <v>117</v>
      </c>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4"/>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row>
    <row r="30" spans="1:95" s="89" customFormat="1" ht="17.149999999999999" customHeight="1">
      <c r="A30" s="270"/>
      <c r="B30" s="271"/>
      <c r="C30" s="271"/>
      <c r="D30" s="272"/>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row>
    <row r="31" spans="1:95" s="89" customFormat="1" ht="17.149999999999999" customHeight="1">
      <c r="A31" s="270"/>
      <c r="B31" s="271"/>
      <c r="C31" s="271"/>
      <c r="D31" s="272"/>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row>
    <row r="32" spans="1:95" ht="17.149999999999999" customHeight="1">
      <c r="A32" s="90"/>
      <c r="B32" s="87"/>
      <c r="C32" s="87"/>
      <c r="D32" s="91"/>
      <c r="E32" s="87"/>
      <c r="F32" s="87"/>
      <c r="G32" s="92" t="s">
        <v>108</v>
      </c>
      <c r="H32" s="87" t="s">
        <v>118</v>
      </c>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91"/>
    </row>
    <row r="33" spans="1:95" ht="17.149999999999999" customHeight="1">
      <c r="A33" s="90"/>
      <c r="B33" s="87"/>
      <c r="C33" s="87"/>
      <c r="D33" s="91"/>
      <c r="E33" s="87"/>
      <c r="F33" s="87"/>
      <c r="G33" s="92" t="s">
        <v>108</v>
      </c>
      <c r="H33" s="87" t="s">
        <v>119</v>
      </c>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91"/>
    </row>
    <row r="34" spans="1:95" ht="17.149999999999999" customHeight="1">
      <c r="A34" s="90"/>
      <c r="B34" s="87"/>
      <c r="C34" s="87"/>
      <c r="D34" s="91"/>
      <c r="E34" s="87"/>
      <c r="F34" s="87"/>
      <c r="G34" s="92"/>
      <c r="H34" s="87" t="s">
        <v>141</v>
      </c>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91"/>
    </row>
    <row r="35" spans="1:95" ht="17.149999999999999" customHeight="1">
      <c r="A35" s="90"/>
      <c r="B35" s="87"/>
      <c r="C35" s="87"/>
      <c r="D35" s="91"/>
      <c r="E35" s="87"/>
      <c r="F35" s="87"/>
      <c r="G35" s="92" t="s">
        <v>108</v>
      </c>
      <c r="H35" s="87" t="s">
        <v>120</v>
      </c>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91"/>
    </row>
    <row r="36" spans="1:95" ht="17.149999999999999" customHeight="1">
      <c r="A36" s="90"/>
      <c r="B36" s="87"/>
      <c r="C36" s="87"/>
      <c r="D36" s="91"/>
      <c r="E36" s="87"/>
      <c r="F36" s="87"/>
      <c r="G36" s="92"/>
      <c r="H36" s="87" t="s">
        <v>121</v>
      </c>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91"/>
    </row>
    <row r="37" spans="1:95" ht="17.149999999999999" customHeight="1">
      <c r="A37" s="90"/>
      <c r="B37" s="87"/>
      <c r="C37" s="87"/>
      <c r="D37" s="91"/>
      <c r="E37" s="87"/>
      <c r="F37" s="87"/>
      <c r="G37" s="92" t="s">
        <v>108</v>
      </c>
      <c r="H37" s="87" t="s">
        <v>122</v>
      </c>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91"/>
    </row>
    <row r="38" spans="1:95" ht="17.149999999999999" customHeight="1">
      <c r="A38" s="90"/>
      <c r="B38" s="87"/>
      <c r="C38" s="87"/>
      <c r="D38" s="91"/>
      <c r="E38" s="87"/>
      <c r="F38" s="87"/>
      <c r="G38" s="92" t="s">
        <v>108</v>
      </c>
      <c r="H38" s="87" t="s">
        <v>123</v>
      </c>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91"/>
    </row>
    <row r="39" spans="1:95" ht="17.149999999999999" customHeight="1">
      <c r="A39" s="90"/>
      <c r="B39" s="87"/>
      <c r="C39" s="87"/>
      <c r="D39" s="91"/>
      <c r="E39" s="87"/>
      <c r="F39" s="87"/>
      <c r="G39" s="92"/>
      <c r="H39" s="87" t="s">
        <v>124</v>
      </c>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91"/>
    </row>
    <row r="40" spans="1:95" ht="17.149999999999999" customHeight="1">
      <c r="A40" s="90"/>
      <c r="B40" s="87"/>
      <c r="C40" s="87"/>
      <c r="D40" s="91"/>
      <c r="E40" s="87"/>
      <c r="F40" s="87"/>
      <c r="G40" s="92" t="s">
        <v>108</v>
      </c>
      <c r="H40" s="87" t="s">
        <v>125</v>
      </c>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91"/>
    </row>
    <row r="41" spans="1:95" ht="17.149999999999999" customHeight="1">
      <c r="A41" s="90"/>
      <c r="B41" s="87"/>
      <c r="C41" s="87"/>
      <c r="D41" s="91"/>
      <c r="E41" s="87"/>
      <c r="F41" s="87"/>
      <c r="G41" s="92"/>
      <c r="H41" s="87"/>
      <c r="I41" s="87" t="s">
        <v>126</v>
      </c>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91"/>
    </row>
    <row r="42" spans="1:95" ht="17.149999999999999" customHeight="1">
      <c r="A42" s="90"/>
      <c r="B42" s="87"/>
      <c r="C42" s="87"/>
      <c r="D42" s="91"/>
      <c r="E42" s="87"/>
      <c r="F42" s="87"/>
      <c r="G42" s="92" t="s">
        <v>108</v>
      </c>
      <c r="H42" s="87" t="s">
        <v>127</v>
      </c>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91"/>
      <c r="AQ42" s="89"/>
      <c r="AR42" s="89"/>
      <c r="AS42" s="89"/>
      <c r="AT42" s="89"/>
      <c r="AU42" s="89"/>
      <c r="AV42" s="89"/>
      <c r="AW42" s="89"/>
      <c r="AX42" s="89"/>
      <c r="AY42" s="89"/>
      <c r="AZ42" s="89"/>
      <c r="BA42" s="89"/>
      <c r="BB42" s="89"/>
      <c r="BC42" s="89"/>
      <c r="BD42" s="89"/>
      <c r="BE42" s="89"/>
      <c r="BF42" s="89"/>
      <c r="BG42" s="89"/>
    </row>
    <row r="43" spans="1:95" ht="17.149999999999999" customHeight="1">
      <c r="A43" s="90"/>
      <c r="B43" s="87"/>
      <c r="C43" s="87"/>
      <c r="D43" s="91"/>
      <c r="E43" s="87"/>
      <c r="F43" s="87"/>
      <c r="G43" s="92" t="s">
        <v>108</v>
      </c>
      <c r="H43" s="87" t="s">
        <v>128</v>
      </c>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91"/>
      <c r="AQ43" s="89"/>
      <c r="AR43" s="89"/>
      <c r="AS43" s="89"/>
      <c r="AT43" s="89"/>
      <c r="AU43" s="89"/>
      <c r="AV43" s="89"/>
      <c r="AW43" s="89"/>
      <c r="AX43" s="89"/>
      <c r="AY43" s="89"/>
      <c r="AZ43" s="89"/>
      <c r="BA43" s="89"/>
      <c r="BB43" s="89"/>
      <c r="BC43" s="89"/>
      <c r="BD43" s="89"/>
      <c r="BE43" s="89"/>
      <c r="BF43" s="89"/>
      <c r="BG43" s="89"/>
    </row>
    <row r="44" spans="1:95" ht="17.149999999999999" customHeight="1">
      <c r="A44" s="90"/>
      <c r="B44" s="87"/>
      <c r="C44" s="87"/>
      <c r="D44" s="91"/>
      <c r="E44" s="87"/>
      <c r="F44" s="87"/>
      <c r="G44" s="92"/>
      <c r="H44" s="87" t="s">
        <v>129</v>
      </c>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91"/>
    </row>
    <row r="45" spans="1:95" ht="17.149999999999999" customHeight="1">
      <c r="A45" s="94"/>
      <c r="B45" s="88"/>
      <c r="C45" s="88"/>
      <c r="D45" s="95"/>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95"/>
    </row>
    <row r="46" spans="1:95" s="89" customFormat="1" ht="17.149999999999999" customHeight="1">
      <c r="A46" s="267" t="s">
        <v>105</v>
      </c>
      <c r="B46" s="268"/>
      <c r="C46" s="268"/>
      <c r="D46" s="269"/>
      <c r="E46" s="273" t="s">
        <v>130</v>
      </c>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4"/>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row>
    <row r="47" spans="1:95" s="89" customFormat="1" ht="17.149999999999999" customHeight="1">
      <c r="A47" s="270"/>
      <c r="B47" s="271"/>
      <c r="C47" s="271"/>
      <c r="D47" s="272"/>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row>
    <row r="48" spans="1:95" s="89" customFormat="1" ht="17.149999999999999" customHeight="1">
      <c r="A48" s="270"/>
      <c r="B48" s="271"/>
      <c r="C48" s="271"/>
      <c r="D48" s="272"/>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row>
    <row r="49" spans="1:42" ht="17.149999999999999" customHeight="1">
      <c r="A49" s="90"/>
      <c r="B49" s="87"/>
      <c r="C49" s="87"/>
      <c r="D49" s="91"/>
      <c r="E49" s="87"/>
      <c r="F49" s="87"/>
      <c r="G49" s="92" t="s">
        <v>108</v>
      </c>
      <c r="H49" s="87" t="s">
        <v>131</v>
      </c>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91"/>
    </row>
    <row r="50" spans="1:42" ht="17.149999999999999" customHeight="1">
      <c r="A50" s="90"/>
      <c r="B50" s="87"/>
      <c r="C50" s="87"/>
      <c r="D50" s="91"/>
      <c r="E50" s="87"/>
      <c r="F50" s="87"/>
      <c r="G50" s="87"/>
      <c r="H50" s="87"/>
      <c r="I50" s="87" t="s">
        <v>132</v>
      </c>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91"/>
    </row>
    <row r="51" spans="1:42" ht="17.149999999999999" customHeight="1">
      <c r="A51" s="90"/>
      <c r="B51" s="87"/>
      <c r="C51" s="87"/>
      <c r="D51" s="91"/>
      <c r="E51" s="87"/>
      <c r="F51" s="87"/>
      <c r="G51" s="87"/>
      <c r="H51" s="87"/>
      <c r="I51" s="87" t="s">
        <v>133</v>
      </c>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91"/>
    </row>
    <row r="52" spans="1:42" ht="17.149999999999999" customHeight="1">
      <c r="A52" s="90"/>
      <c r="B52" s="87"/>
      <c r="C52" s="87"/>
      <c r="D52" s="91"/>
      <c r="E52" s="87"/>
      <c r="F52" s="87"/>
      <c r="G52" s="87"/>
      <c r="H52" s="87"/>
      <c r="I52" s="87" t="s">
        <v>142</v>
      </c>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91"/>
    </row>
    <row r="53" spans="1:42" ht="17.149999999999999" customHeight="1">
      <c r="A53" s="94"/>
      <c r="B53" s="88"/>
      <c r="C53" s="88"/>
      <c r="D53" s="95"/>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95"/>
    </row>
    <row r="54" spans="1:42" s="89" customFormat="1" ht="17.149999999999999" customHeight="1">
      <c r="A54" s="267" t="s">
        <v>105</v>
      </c>
      <c r="B54" s="268"/>
      <c r="C54" s="268"/>
      <c r="D54" s="269"/>
      <c r="E54" s="273" t="s">
        <v>134</v>
      </c>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4"/>
    </row>
    <row r="55" spans="1:42" s="89" customFormat="1" ht="17.149999999999999" customHeight="1">
      <c r="A55" s="270"/>
      <c r="B55" s="271"/>
      <c r="C55" s="271"/>
      <c r="D55" s="272"/>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6"/>
    </row>
    <row r="56" spans="1:42" ht="17.149999999999999" customHeight="1">
      <c r="A56" s="90"/>
      <c r="B56" s="87"/>
      <c r="C56" s="87"/>
      <c r="D56" s="91"/>
      <c r="E56" s="87"/>
      <c r="F56" s="87"/>
      <c r="G56" s="92" t="s">
        <v>108</v>
      </c>
      <c r="H56" s="87" t="s">
        <v>135</v>
      </c>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91"/>
    </row>
    <row r="57" spans="1:42" ht="17.149999999999999" customHeight="1">
      <c r="A57" s="94"/>
      <c r="B57" s="88"/>
      <c r="C57" s="88"/>
      <c r="D57" s="95"/>
      <c r="E57" s="88"/>
      <c r="F57" s="88"/>
      <c r="G57" s="96" t="s">
        <v>108</v>
      </c>
      <c r="H57" s="88" t="s">
        <v>136</v>
      </c>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95"/>
    </row>
  </sheetData>
  <mergeCells count="17">
    <mergeCell ref="A46:D48"/>
    <mergeCell ref="E46:AP48"/>
    <mergeCell ref="A54:D55"/>
    <mergeCell ref="E54:AP55"/>
    <mergeCell ref="A12:D14"/>
    <mergeCell ref="E12:AP14"/>
    <mergeCell ref="A15:D17"/>
    <mergeCell ref="E15:AP17"/>
    <mergeCell ref="H23:AP24"/>
    <mergeCell ref="A29:D31"/>
    <mergeCell ref="E29:AP31"/>
    <mergeCell ref="A2:AP3"/>
    <mergeCell ref="A4:AP4"/>
    <mergeCell ref="A6:AP6"/>
    <mergeCell ref="V8:AP9"/>
    <mergeCell ref="A11:D11"/>
    <mergeCell ref="E11:AP11"/>
  </mergeCells>
  <phoneticPr fontId="3"/>
  <pageMargins left="0.78740157480314965" right="0.39370078740157483" top="0.39370078740157483" bottom="0.39370078740157483" header="0.31496062992125984" footer="0.31496062992125984"/>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Q117"/>
  <sheetViews>
    <sheetView view="pageBreakPreview" topLeftCell="A105" zoomScaleNormal="100" zoomScaleSheetLayoutView="100" workbookViewId="0">
      <selection activeCell="G14" sqref="G14"/>
    </sheetView>
  </sheetViews>
  <sheetFormatPr defaultColWidth="9" defaultRowHeight="21" customHeight="1"/>
  <cols>
    <col min="1" max="1" width="20.58203125" style="9" customWidth="1"/>
    <col min="2" max="9" width="5.58203125" style="9" customWidth="1"/>
    <col min="10" max="11" width="10.58203125" style="9" customWidth="1"/>
    <col min="12" max="12" width="10.08203125" style="9" customWidth="1"/>
    <col min="13" max="15" width="6.08203125" style="9" customWidth="1"/>
    <col min="16" max="16" width="36.58203125" style="9" customWidth="1"/>
    <col min="17" max="16384" width="9" style="9"/>
  </cols>
  <sheetData>
    <row r="1" spans="1:16" s="117" customFormat="1" ht="21" customHeight="1">
      <c r="A1" s="1" t="s">
        <v>0</v>
      </c>
      <c r="B1" s="140"/>
      <c r="C1" s="141"/>
      <c r="D1" s="141"/>
      <c r="E1" s="141"/>
      <c r="F1" s="141"/>
      <c r="G1" s="141"/>
      <c r="H1" s="141"/>
      <c r="I1" s="141"/>
      <c r="J1" s="141"/>
      <c r="K1" s="122"/>
      <c r="L1" s="122"/>
      <c r="M1" s="122"/>
      <c r="N1" s="122"/>
      <c r="O1" s="2" t="s">
        <v>1</v>
      </c>
    </row>
    <row r="2" spans="1:16" s="117" customFormat="1" ht="21" customHeight="1">
      <c r="A2" s="3" t="s">
        <v>165</v>
      </c>
      <c r="B2" s="3"/>
      <c r="C2" s="3"/>
      <c r="D2" s="3"/>
      <c r="E2" s="3"/>
      <c r="F2" s="3"/>
      <c r="G2" s="3"/>
      <c r="H2" s="3"/>
      <c r="I2" s="3"/>
      <c r="J2" s="3"/>
      <c r="K2" s="3"/>
      <c r="L2" s="3"/>
      <c r="M2" s="3"/>
      <c r="N2" s="122"/>
      <c r="O2" s="4" t="s">
        <v>2</v>
      </c>
    </row>
    <row r="3" spans="1:16" s="117" customFormat="1" ht="21" customHeight="1">
      <c r="A3" s="3"/>
      <c r="B3" s="3"/>
      <c r="C3" s="3"/>
      <c r="D3" s="3"/>
      <c r="E3" s="3"/>
      <c r="F3" s="3"/>
      <c r="G3" s="3"/>
      <c r="H3" s="3"/>
      <c r="I3" s="3"/>
      <c r="J3" s="3"/>
      <c r="K3" s="3"/>
      <c r="L3" s="3"/>
      <c r="M3" s="3"/>
      <c r="N3" s="122"/>
      <c r="O3" s="4"/>
    </row>
    <row r="4" spans="1:16" s="117" customFormat="1" ht="21" customHeight="1">
      <c r="A4" s="5" t="s">
        <v>166</v>
      </c>
      <c r="B4" s="5"/>
      <c r="C4" s="3"/>
      <c r="D4" s="3"/>
      <c r="E4" s="3"/>
      <c r="F4" s="3"/>
      <c r="G4" s="3"/>
      <c r="H4" s="3"/>
      <c r="I4" s="3"/>
      <c r="J4" s="3"/>
      <c r="K4" s="3"/>
      <c r="L4" s="3"/>
      <c r="M4" s="3"/>
      <c r="N4" s="122"/>
      <c r="O4" s="4"/>
    </row>
    <row r="5" spans="1:16" ht="21" customHeight="1">
      <c r="A5" s="6"/>
      <c r="B5" s="6"/>
      <c r="C5" s="6"/>
      <c r="D5" s="6"/>
      <c r="E5" s="6"/>
      <c r="F5" s="6"/>
      <c r="G5" s="6"/>
      <c r="H5" s="6"/>
      <c r="I5" s="6"/>
      <c r="J5" s="6"/>
      <c r="K5" s="6"/>
      <c r="L5" s="6"/>
      <c r="M5" s="6"/>
      <c r="N5" s="7"/>
      <c r="O5" s="8"/>
    </row>
    <row r="6" spans="1:16" ht="21" customHeight="1">
      <c r="A6" s="7"/>
      <c r="B6" s="7"/>
      <c r="C6" s="7"/>
      <c r="D6" s="7"/>
      <c r="E6" s="7"/>
      <c r="F6" s="7"/>
      <c r="G6" s="7"/>
      <c r="H6" s="7"/>
      <c r="I6" s="7"/>
      <c r="J6" s="142" t="s">
        <v>3</v>
      </c>
      <c r="K6" s="142" t="s">
        <v>4</v>
      </c>
      <c r="L6" s="181" t="s">
        <v>148</v>
      </c>
      <c r="M6" s="145" t="s">
        <v>5</v>
      </c>
      <c r="N6" s="145"/>
      <c r="O6" s="145"/>
    </row>
    <row r="7" spans="1:16" ht="21" customHeight="1">
      <c r="A7" s="7"/>
      <c r="B7" s="7"/>
      <c r="C7" s="10" t="s">
        <v>6</v>
      </c>
      <c r="D7" s="10" t="s">
        <v>7</v>
      </c>
      <c r="E7" s="10" t="s">
        <v>8</v>
      </c>
      <c r="F7" s="10" t="s">
        <v>9</v>
      </c>
      <c r="G7" s="10" t="s">
        <v>10</v>
      </c>
      <c r="H7" s="10" t="s">
        <v>11</v>
      </c>
      <c r="I7" s="10" t="s">
        <v>12</v>
      </c>
      <c r="J7" s="143"/>
      <c r="K7" s="144"/>
      <c r="L7" s="182"/>
      <c r="M7" s="145"/>
      <c r="N7" s="145"/>
      <c r="O7" s="145"/>
    </row>
    <row r="8" spans="1:16" ht="21" customHeight="1">
      <c r="A8" s="11"/>
      <c r="B8" s="12"/>
      <c r="C8" s="13">
        <v>44899</v>
      </c>
      <c r="D8" s="13">
        <f>C8+1</f>
        <v>44900</v>
      </c>
      <c r="E8" s="13">
        <f t="shared" ref="E8:H8" si="0">D8+1</f>
        <v>44901</v>
      </c>
      <c r="F8" s="13">
        <f t="shared" si="0"/>
        <v>44902</v>
      </c>
      <c r="G8" s="13">
        <f t="shared" si="0"/>
        <v>44903</v>
      </c>
      <c r="H8" s="13">
        <f t="shared" si="0"/>
        <v>44904</v>
      </c>
      <c r="I8" s="13">
        <f>H8+1</f>
        <v>44905</v>
      </c>
      <c r="J8" s="14"/>
      <c r="K8" s="15"/>
      <c r="L8" s="15"/>
      <c r="M8" s="146"/>
      <c r="N8" s="146"/>
      <c r="O8" s="146"/>
    </row>
    <row r="9" spans="1:16" ht="21" customHeight="1">
      <c r="A9" s="169" t="s">
        <v>149</v>
      </c>
      <c r="B9" s="284"/>
      <c r="C9" s="111"/>
      <c r="D9" s="111"/>
      <c r="E9" s="111"/>
      <c r="F9" s="111"/>
      <c r="G9" s="111"/>
      <c r="H9" s="111"/>
      <c r="I9" s="111"/>
      <c r="J9" s="17"/>
      <c r="K9" s="18"/>
      <c r="L9" s="107"/>
      <c r="M9" s="108"/>
      <c r="N9" s="109"/>
      <c r="O9" s="110"/>
    </row>
    <row r="10" spans="1:16" ht="23.25" hidden="1" customHeight="1">
      <c r="A10" s="21"/>
      <c r="B10" s="22"/>
      <c r="C10" s="16">
        <f>SUM(C11:C12)</f>
        <v>0</v>
      </c>
      <c r="D10" s="16">
        <f t="shared" ref="D10:I10" si="1">SUM(D11:D12)</f>
        <v>0</v>
      </c>
      <c r="E10" s="16">
        <f t="shared" si="1"/>
        <v>0</v>
      </c>
      <c r="F10" s="16">
        <f t="shared" si="1"/>
        <v>0</v>
      </c>
      <c r="G10" s="16">
        <f t="shared" si="1"/>
        <v>0</v>
      </c>
      <c r="H10" s="16">
        <f t="shared" si="1"/>
        <v>0</v>
      </c>
      <c r="I10" s="16">
        <f t="shared" si="1"/>
        <v>0</v>
      </c>
      <c r="J10" s="17"/>
      <c r="K10" s="18"/>
      <c r="L10" s="107"/>
      <c r="M10" s="137"/>
      <c r="N10" s="138"/>
      <c r="O10" s="139"/>
      <c r="P10" s="9" t="str">
        <f>IF(J10&lt;100,IF(OR(K10="100回以上",K10="150回以上"),"エラー。接種回数と回数区分が一致しません",""),IF(J10&lt;150,IF(OR(K10="100回未満",K10="150回以上"),"エラー。接種回数と回数区分が一致しません",""),IF(K10="100回未満","エラー。接種回数と回数区分が一致しません","")))</f>
        <v/>
      </c>
    </row>
    <row r="11" spans="1:16" ht="21" customHeight="1">
      <c r="A11" s="23" t="s">
        <v>13</v>
      </c>
      <c r="B11" s="24" t="s">
        <v>14</v>
      </c>
      <c r="C11" s="25"/>
      <c r="D11" s="25"/>
      <c r="E11" s="25"/>
      <c r="F11" s="25"/>
      <c r="G11" s="25"/>
      <c r="H11" s="25"/>
      <c r="I11" s="25"/>
      <c r="J11" s="147">
        <f>SUM(C11:I12)</f>
        <v>0</v>
      </c>
      <c r="K11" s="149" t="str">
        <f>IF(J11&lt;50,"50回未満",IF(J11&lt;100,"50回以上100回未満",IF(J11&lt;150,"100回以上150回未満","150回以上")))</f>
        <v>50回未満</v>
      </c>
      <c r="L11" s="153" t="str">
        <f>IF(COUNTIF(C9:I9,"○")&gt;0,"実施","―")</f>
        <v>―</v>
      </c>
      <c r="M11" s="151"/>
      <c r="N11" s="151"/>
      <c r="O11" s="151"/>
      <c r="P11" s="9" t="str">
        <f>IF(J11&lt;100,IF(OR(K11="100回以上",K11="150回以上"),"エラー。接種回数と回数区分が一致しません",""),IF(J11&lt;150,IF(OR(K11="100回未満",K11="150回以上"),"エラー。接種回数と回数区分が一致しません",""),IF(K11="100回未満","エラー。接種回数と回数区分が一致しません","")))</f>
        <v/>
      </c>
    </row>
    <row r="12" spans="1:16" ht="21" customHeight="1">
      <c r="A12" s="23" t="s">
        <v>13</v>
      </c>
      <c r="B12" s="23" t="s">
        <v>15</v>
      </c>
      <c r="C12" s="25"/>
      <c r="D12" s="25"/>
      <c r="E12" s="25"/>
      <c r="F12" s="25"/>
      <c r="G12" s="25"/>
      <c r="H12" s="25"/>
      <c r="I12" s="25"/>
      <c r="J12" s="148"/>
      <c r="K12" s="150"/>
      <c r="L12" s="154"/>
      <c r="M12" s="151"/>
      <c r="N12" s="151"/>
      <c r="O12" s="151"/>
      <c r="P12" s="9"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6" ht="21" customHeight="1">
      <c r="A13" s="11"/>
      <c r="B13" s="12"/>
      <c r="C13" s="13">
        <f>I8+1</f>
        <v>44906</v>
      </c>
      <c r="D13" s="13">
        <f>C13+1</f>
        <v>44907</v>
      </c>
      <c r="E13" s="13">
        <f t="shared" ref="E13:H28" si="2">D13+1</f>
        <v>44908</v>
      </c>
      <c r="F13" s="13">
        <f t="shared" si="2"/>
        <v>44909</v>
      </c>
      <c r="G13" s="13">
        <f t="shared" si="2"/>
        <v>44910</v>
      </c>
      <c r="H13" s="13">
        <f t="shared" si="2"/>
        <v>44911</v>
      </c>
      <c r="I13" s="13">
        <f>H13+1</f>
        <v>44912</v>
      </c>
      <c r="J13" s="14"/>
      <c r="K13" s="19"/>
      <c r="L13" s="19"/>
      <c r="M13" s="146"/>
      <c r="N13" s="146"/>
      <c r="O13" s="146"/>
    </row>
    <row r="14" spans="1:16" ht="21" customHeight="1">
      <c r="A14" s="169" t="s">
        <v>149</v>
      </c>
      <c r="B14" s="170"/>
      <c r="C14" s="111"/>
      <c r="D14" s="111"/>
      <c r="E14" s="111"/>
      <c r="F14" s="111"/>
      <c r="G14" s="111"/>
      <c r="H14" s="111"/>
      <c r="I14" s="111"/>
      <c r="J14" s="17"/>
      <c r="K14" s="112"/>
      <c r="L14" s="113"/>
      <c r="M14" s="108"/>
      <c r="N14" s="109"/>
      <c r="O14" s="110"/>
    </row>
    <row r="15" spans="1:16" ht="21" hidden="1" customHeight="1">
      <c r="A15" s="21"/>
      <c r="B15" s="22"/>
      <c r="C15" s="16">
        <f>SUM(C16:C17)</f>
        <v>0</v>
      </c>
      <c r="D15" s="16">
        <f t="shared" ref="D15:I15" si="3">SUM(D16:D17)</f>
        <v>0</v>
      </c>
      <c r="E15" s="16">
        <f t="shared" si="3"/>
        <v>0</v>
      </c>
      <c r="F15" s="16">
        <f t="shared" si="3"/>
        <v>0</v>
      </c>
      <c r="G15" s="16">
        <f t="shared" si="3"/>
        <v>0</v>
      </c>
      <c r="H15" s="16">
        <f t="shared" si="3"/>
        <v>0</v>
      </c>
      <c r="I15" s="16">
        <f t="shared" si="3"/>
        <v>0</v>
      </c>
      <c r="J15" s="17"/>
      <c r="K15" s="18"/>
      <c r="L15" s="107"/>
      <c r="M15" s="137"/>
      <c r="N15" s="138"/>
      <c r="O15" s="139"/>
      <c r="P15" s="9"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6" ht="21" customHeight="1">
      <c r="A16" s="23" t="s">
        <v>13</v>
      </c>
      <c r="B16" s="24" t="s">
        <v>14</v>
      </c>
      <c r="C16" s="25"/>
      <c r="D16" s="25"/>
      <c r="E16" s="25"/>
      <c r="F16" s="25"/>
      <c r="G16" s="25"/>
      <c r="H16" s="25"/>
      <c r="I16" s="25"/>
      <c r="J16" s="147">
        <f>SUM(C16:I17)</f>
        <v>0</v>
      </c>
      <c r="K16" s="149" t="str">
        <f>IF(J16&lt;50,"50回未満",IF(J16&lt;100,"50回以上100回未満",IF(J16&lt;150,"100回以上150回未満","150回以上")))</f>
        <v>50回未満</v>
      </c>
      <c r="L16" s="153" t="str">
        <f>IF(COUNTIF(C14:I14,"○")&gt;0,"実施","―")</f>
        <v>―</v>
      </c>
      <c r="M16" s="151"/>
      <c r="N16" s="151"/>
      <c r="O16" s="151"/>
      <c r="P16" s="9" t="str">
        <f>IF(J16&lt;100,IF(OR(K16="100回以上",K16="150回以上"),"エラー。接種回数と回数区分が一致しません",""),IF(J16&lt;150,IF(OR(K16="100回未満",K16="150回以上"),"エラー。接種回数と回数区分が一致しません",""),IF(K16="100回未満","エラー。接種回数と回数区分が一致しません","")))</f>
        <v/>
      </c>
    </row>
    <row r="17" spans="1:16" ht="21" customHeight="1">
      <c r="A17" s="23" t="s">
        <v>13</v>
      </c>
      <c r="B17" s="23" t="s">
        <v>15</v>
      </c>
      <c r="C17" s="25"/>
      <c r="D17" s="25"/>
      <c r="E17" s="25"/>
      <c r="F17" s="25"/>
      <c r="G17" s="25"/>
      <c r="H17" s="25"/>
      <c r="I17" s="25"/>
      <c r="J17" s="148"/>
      <c r="K17" s="150"/>
      <c r="L17" s="154"/>
      <c r="M17" s="151"/>
      <c r="N17" s="151"/>
      <c r="O17" s="151"/>
      <c r="P17" s="9"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row>
    <row r="18" spans="1:16" ht="21" customHeight="1">
      <c r="A18" s="11"/>
      <c r="B18" s="12"/>
      <c r="C18" s="13">
        <f>I13+1</f>
        <v>44913</v>
      </c>
      <c r="D18" s="13">
        <f>C18+1</f>
        <v>44914</v>
      </c>
      <c r="E18" s="13">
        <f t="shared" si="2"/>
        <v>44915</v>
      </c>
      <c r="F18" s="13">
        <f t="shared" si="2"/>
        <v>44916</v>
      </c>
      <c r="G18" s="13">
        <f t="shared" si="2"/>
        <v>44917</v>
      </c>
      <c r="H18" s="13">
        <f t="shared" si="2"/>
        <v>44918</v>
      </c>
      <c r="I18" s="13">
        <f>H18+1</f>
        <v>44919</v>
      </c>
      <c r="J18" s="14"/>
      <c r="K18" s="19"/>
      <c r="L18" s="19"/>
      <c r="M18" s="146"/>
      <c r="N18" s="146"/>
      <c r="O18" s="146"/>
    </row>
    <row r="19" spans="1:16" ht="21" customHeight="1">
      <c r="A19" s="169" t="s">
        <v>149</v>
      </c>
      <c r="B19" s="170"/>
      <c r="C19" s="111"/>
      <c r="D19" s="111"/>
      <c r="E19" s="111"/>
      <c r="F19" s="111"/>
      <c r="G19" s="111"/>
      <c r="H19" s="111"/>
      <c r="I19" s="111"/>
      <c r="J19" s="17"/>
      <c r="K19" s="112"/>
      <c r="L19" s="113"/>
      <c r="M19" s="108"/>
      <c r="N19" s="109"/>
      <c r="O19" s="110"/>
    </row>
    <row r="20" spans="1:16" ht="21" hidden="1" customHeight="1">
      <c r="A20" s="21"/>
      <c r="B20" s="22"/>
      <c r="C20" s="16">
        <f>SUM(C21:C22)</f>
        <v>0</v>
      </c>
      <c r="D20" s="16">
        <f t="shared" ref="D20:I20" si="4">SUM(D21:D22)</f>
        <v>0</v>
      </c>
      <c r="E20" s="16">
        <f t="shared" si="4"/>
        <v>0</v>
      </c>
      <c r="F20" s="16">
        <f t="shared" si="4"/>
        <v>0</v>
      </c>
      <c r="G20" s="16">
        <f t="shared" si="4"/>
        <v>0</v>
      </c>
      <c r="H20" s="16">
        <f t="shared" si="4"/>
        <v>0</v>
      </c>
      <c r="I20" s="16">
        <f t="shared" si="4"/>
        <v>0</v>
      </c>
      <c r="J20" s="17"/>
      <c r="K20" s="18"/>
      <c r="L20" s="107"/>
      <c r="M20" s="137"/>
      <c r="N20" s="138"/>
      <c r="O20" s="139"/>
      <c r="P20" s="9" t="str">
        <f>IF(J20&lt;100,IF(OR(K20="100回以上",K20="150回以上"),"エラー。接種回数と回数区分が一致しません",""),IF(J20&lt;150,IF(OR(K20="100回未満",K20="150回以上"),"エラー。接種回数と回数区分が一致しません",""),IF(K20="100回未満","エラー。接種回数と回数区分が一致しません","")))</f>
        <v/>
      </c>
    </row>
    <row r="21" spans="1:16" ht="21" customHeight="1">
      <c r="A21" s="23" t="s">
        <v>13</v>
      </c>
      <c r="B21" s="24" t="s">
        <v>14</v>
      </c>
      <c r="C21" s="25"/>
      <c r="D21" s="25"/>
      <c r="E21" s="25"/>
      <c r="F21" s="25"/>
      <c r="G21" s="25"/>
      <c r="H21" s="25"/>
      <c r="I21" s="25"/>
      <c r="J21" s="147">
        <f>SUM(C21:I22)</f>
        <v>0</v>
      </c>
      <c r="K21" s="149" t="str">
        <f>IF(J21&lt;50,"50回未満",IF(J21&lt;100,"50回以上100回未満",IF(J21&lt;150,"100回以上150回未満","150回以上")))</f>
        <v>50回未満</v>
      </c>
      <c r="L21" s="153" t="str">
        <f>IF(COUNTIF(C19:I19,"○")&gt;0,"実施","―")</f>
        <v>―</v>
      </c>
      <c r="M21" s="151"/>
      <c r="N21" s="151"/>
      <c r="O21" s="151"/>
      <c r="P21" s="9"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6" ht="21" customHeight="1">
      <c r="A22" s="23" t="s">
        <v>13</v>
      </c>
      <c r="B22" s="23" t="s">
        <v>15</v>
      </c>
      <c r="C22" s="25"/>
      <c r="D22" s="25"/>
      <c r="E22" s="25"/>
      <c r="F22" s="25"/>
      <c r="G22" s="25"/>
      <c r="H22" s="25"/>
      <c r="I22" s="25"/>
      <c r="J22" s="148"/>
      <c r="K22" s="150"/>
      <c r="L22" s="154"/>
      <c r="M22" s="151"/>
      <c r="N22" s="151"/>
      <c r="O22" s="151"/>
      <c r="P22" s="9" t="str">
        <f>IF(J22&lt;100,IF(OR(K22="100回以上",K22="150回以上"),"エラー。接種回数と回数区分が一致しません",""),IF(J22&lt;150,IF(OR(K22="100回未満",K22="150回以上"),"エラー。接種回数と回数区分が一致しません",""),IF(K22="100回未満","エラー。接種回数と回数区分が一致しません","")))</f>
        <v/>
      </c>
    </row>
    <row r="23" spans="1:16" ht="21" customHeight="1">
      <c r="A23" s="20"/>
      <c r="B23" s="20"/>
      <c r="C23" s="13">
        <f>I18+1</f>
        <v>44920</v>
      </c>
      <c r="D23" s="13">
        <f>C23+1</f>
        <v>44921</v>
      </c>
      <c r="E23" s="13">
        <f t="shared" si="2"/>
        <v>44922</v>
      </c>
      <c r="F23" s="13">
        <f t="shared" si="2"/>
        <v>44923</v>
      </c>
      <c r="G23" s="13">
        <f t="shared" si="2"/>
        <v>44924</v>
      </c>
      <c r="H23" s="13">
        <f t="shared" si="2"/>
        <v>44925</v>
      </c>
      <c r="I23" s="13">
        <f>H23+1</f>
        <v>44926</v>
      </c>
      <c r="J23" s="14"/>
      <c r="K23" s="15"/>
      <c r="L23" s="15"/>
      <c r="M23" s="146"/>
      <c r="N23" s="146"/>
      <c r="O23" s="146"/>
    </row>
    <row r="24" spans="1:16" ht="21" customHeight="1">
      <c r="A24" s="169" t="s">
        <v>149</v>
      </c>
      <c r="B24" s="170"/>
      <c r="C24" s="111"/>
      <c r="D24" s="111"/>
      <c r="E24" s="111"/>
      <c r="F24" s="111"/>
      <c r="G24" s="111"/>
      <c r="H24" s="111"/>
      <c r="I24" s="111"/>
      <c r="J24" s="17"/>
      <c r="K24" s="18"/>
      <c r="L24" s="107"/>
      <c r="M24" s="108"/>
      <c r="N24" s="109"/>
      <c r="O24" s="110"/>
    </row>
    <row r="25" spans="1:16" ht="21" hidden="1" customHeight="1">
      <c r="A25" s="21"/>
      <c r="B25" s="22"/>
      <c r="C25" s="16">
        <f>SUM(C26:C27)</f>
        <v>0</v>
      </c>
      <c r="D25" s="16">
        <f t="shared" ref="D25:I25" si="5">SUM(D26:D27)</f>
        <v>0</v>
      </c>
      <c r="E25" s="16">
        <f t="shared" si="5"/>
        <v>0</v>
      </c>
      <c r="F25" s="16">
        <f t="shared" si="5"/>
        <v>0</v>
      </c>
      <c r="G25" s="16">
        <f t="shared" si="5"/>
        <v>0</v>
      </c>
      <c r="H25" s="16">
        <f t="shared" si="5"/>
        <v>0</v>
      </c>
      <c r="I25" s="16">
        <f t="shared" si="5"/>
        <v>0</v>
      </c>
      <c r="J25" s="17"/>
      <c r="K25" s="18"/>
      <c r="L25" s="107"/>
      <c r="M25" s="137"/>
      <c r="N25" s="138"/>
      <c r="O25" s="139"/>
      <c r="P25" s="9"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row>
    <row r="26" spans="1:16" ht="21" customHeight="1">
      <c r="A26" s="23" t="s">
        <v>13</v>
      </c>
      <c r="B26" s="24" t="s">
        <v>14</v>
      </c>
      <c r="C26" s="25"/>
      <c r="D26" s="25"/>
      <c r="E26" s="25"/>
      <c r="F26" s="25"/>
      <c r="G26" s="25"/>
      <c r="H26" s="25"/>
      <c r="I26" s="25"/>
      <c r="J26" s="147">
        <f>SUM(C26:I27)</f>
        <v>0</v>
      </c>
      <c r="K26" s="155" t="str">
        <f>IF(J26&lt;50,"50回未満",IF(J26&lt;100,"50回以上100回未満",IF(J26&lt;150,"100回以上150回未満","150回以上")))</f>
        <v>50回未満</v>
      </c>
      <c r="L26" s="153" t="str">
        <f>IF(COUNTIF(C24:I24,"○")&gt;0,"実施","―")</f>
        <v>―</v>
      </c>
      <c r="M26" s="151"/>
      <c r="N26" s="151"/>
      <c r="O26" s="151"/>
      <c r="P26" s="9" t="str">
        <f>IF(J26&lt;100,IF(OR(K26="100回以上",K26="150回以上"),"エラー。接種回数と回数区分が一致しません",""),IF(J26&lt;150,IF(OR(K26="100回未満",K26="150回以上"),"エラー。接種回数と回数区分が一致しません",""),IF(K26="100回未満","エラー。接種回数と回数区分が一致しません","")))</f>
        <v/>
      </c>
    </row>
    <row r="27" spans="1:16" ht="21" customHeight="1">
      <c r="A27" s="23" t="s">
        <v>13</v>
      </c>
      <c r="B27" s="23" t="s">
        <v>15</v>
      </c>
      <c r="C27" s="25"/>
      <c r="D27" s="25"/>
      <c r="E27" s="25"/>
      <c r="F27" s="25"/>
      <c r="G27" s="25"/>
      <c r="H27" s="25"/>
      <c r="I27" s="25"/>
      <c r="J27" s="148"/>
      <c r="K27" s="150"/>
      <c r="L27" s="154"/>
      <c r="M27" s="151"/>
      <c r="N27" s="151"/>
      <c r="O27" s="151"/>
      <c r="P27" s="9"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6" ht="21" customHeight="1">
      <c r="A28" s="20"/>
      <c r="B28" s="20"/>
      <c r="C28" s="13">
        <f>I23+1</f>
        <v>44927</v>
      </c>
      <c r="D28" s="13">
        <f>C28+1</f>
        <v>44928</v>
      </c>
      <c r="E28" s="13">
        <f t="shared" si="2"/>
        <v>44929</v>
      </c>
      <c r="F28" s="13">
        <f t="shared" si="2"/>
        <v>44930</v>
      </c>
      <c r="G28" s="13">
        <f t="shared" si="2"/>
        <v>44931</v>
      </c>
      <c r="H28" s="13">
        <f t="shared" si="2"/>
        <v>44932</v>
      </c>
      <c r="I28" s="13">
        <f>H28+1</f>
        <v>44933</v>
      </c>
      <c r="J28" s="14"/>
      <c r="K28" s="15"/>
      <c r="L28" s="15"/>
      <c r="M28" s="146"/>
      <c r="N28" s="146"/>
      <c r="O28" s="146"/>
    </row>
    <row r="29" spans="1:16" ht="21" customHeight="1">
      <c r="A29" s="169" t="s">
        <v>149</v>
      </c>
      <c r="B29" s="170"/>
      <c r="C29" s="111"/>
      <c r="D29" s="111"/>
      <c r="E29" s="111"/>
      <c r="F29" s="111"/>
      <c r="G29" s="111"/>
      <c r="H29" s="111"/>
      <c r="I29" s="111"/>
      <c r="J29" s="17"/>
      <c r="K29" s="18"/>
      <c r="L29" s="107"/>
      <c r="M29" s="108"/>
      <c r="N29" s="109"/>
      <c r="O29" s="110"/>
    </row>
    <row r="30" spans="1:16" ht="21" hidden="1" customHeight="1">
      <c r="A30" s="21"/>
      <c r="B30" s="22"/>
      <c r="C30" s="16">
        <f>SUM(C31:C32)</f>
        <v>0</v>
      </c>
      <c r="D30" s="16">
        <f t="shared" ref="D30:I30" si="6">SUM(D31:D32)</f>
        <v>0</v>
      </c>
      <c r="E30" s="16">
        <f t="shared" si="6"/>
        <v>0</v>
      </c>
      <c r="F30" s="16">
        <f t="shared" si="6"/>
        <v>0</v>
      </c>
      <c r="G30" s="16">
        <f t="shared" si="6"/>
        <v>0</v>
      </c>
      <c r="H30" s="16">
        <f t="shared" si="6"/>
        <v>0</v>
      </c>
      <c r="I30" s="16">
        <f t="shared" si="6"/>
        <v>0</v>
      </c>
      <c r="J30" s="17"/>
      <c r="K30" s="18"/>
      <c r="L30" s="107"/>
      <c r="M30" s="137"/>
      <c r="N30" s="138"/>
      <c r="O30" s="139"/>
      <c r="P30" s="9"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6" ht="21" customHeight="1">
      <c r="A31" s="23" t="s">
        <v>13</v>
      </c>
      <c r="B31" s="24" t="s">
        <v>14</v>
      </c>
      <c r="C31" s="25"/>
      <c r="D31" s="25"/>
      <c r="E31" s="25"/>
      <c r="F31" s="25"/>
      <c r="G31" s="25"/>
      <c r="H31" s="25"/>
      <c r="I31" s="25"/>
      <c r="J31" s="147">
        <f>SUM(C31:I32)</f>
        <v>0</v>
      </c>
      <c r="K31" s="155" t="str">
        <f>IF(J31&lt;50,"50回未満",IF(J31&lt;100,"50回以上100回未満",IF(J31&lt;150,"100回以上150回未満","150回以上")))</f>
        <v>50回未満</v>
      </c>
      <c r="L31" s="153" t="str">
        <f>IF(COUNTIF(C29:I29,"○")&gt;0,"実施","―")</f>
        <v>―</v>
      </c>
      <c r="M31" s="151"/>
      <c r="N31" s="151"/>
      <c r="O31" s="151"/>
      <c r="P31" s="9" t="str">
        <f>IF(J31&lt;100,IF(OR(K31="100回以上",K31="150回以上"),"エラー。接種回数と回数区分が一致しません",""),IF(J31&lt;150,IF(OR(K31="100回未満",K31="150回以上"),"エラー。接種回数と回数区分が一致しません",""),IF(K31="100回未満","エラー。接種回数と回数区分が一致しません","")))</f>
        <v/>
      </c>
    </row>
    <row r="32" spans="1:16" ht="21" customHeight="1">
      <c r="A32" s="23" t="s">
        <v>13</v>
      </c>
      <c r="B32" s="23" t="s">
        <v>15</v>
      </c>
      <c r="C32" s="25"/>
      <c r="D32" s="25"/>
      <c r="E32" s="25"/>
      <c r="F32" s="25"/>
      <c r="G32" s="25"/>
      <c r="H32" s="25"/>
      <c r="I32" s="25"/>
      <c r="J32" s="148"/>
      <c r="K32" s="150"/>
      <c r="L32" s="154"/>
      <c r="M32" s="151"/>
      <c r="N32" s="151"/>
      <c r="O32" s="151"/>
      <c r="P32" s="9" t="str">
        <f>IF(J32&lt;100,IF(OR(K32="100回以上",K32="150回以上"),"エラー。接種回数と回数区分が一致しません",""),IF(J32&lt;150,IF(OR(K32="100回未満",K32="150回以上"),"エラー。接種回数と回数区分が一致しません",""),IF(K32="100回未満","エラー。接種回数と回数区分が一致しません","")))</f>
        <v/>
      </c>
    </row>
    <row r="33" spans="1:16" ht="21" customHeight="1">
      <c r="A33" s="20"/>
      <c r="B33" s="20"/>
      <c r="C33" s="13">
        <f>I28+1</f>
        <v>44934</v>
      </c>
      <c r="D33" s="13">
        <f>C33+1</f>
        <v>44935</v>
      </c>
      <c r="E33" s="13">
        <f t="shared" ref="E33:H33" si="7">D33+1</f>
        <v>44936</v>
      </c>
      <c r="F33" s="13">
        <f t="shared" si="7"/>
        <v>44937</v>
      </c>
      <c r="G33" s="13">
        <f t="shared" si="7"/>
        <v>44938</v>
      </c>
      <c r="H33" s="13">
        <f t="shared" si="7"/>
        <v>44939</v>
      </c>
      <c r="I33" s="13">
        <f>H33+1</f>
        <v>44940</v>
      </c>
      <c r="J33" s="14"/>
      <c r="K33" s="15"/>
      <c r="L33" s="15"/>
      <c r="M33" s="146"/>
      <c r="N33" s="146"/>
      <c r="O33" s="146"/>
    </row>
    <row r="34" spans="1:16" ht="21" customHeight="1">
      <c r="A34" s="169" t="s">
        <v>149</v>
      </c>
      <c r="B34" s="170"/>
      <c r="C34" s="111"/>
      <c r="D34" s="111"/>
      <c r="E34" s="111"/>
      <c r="F34" s="111"/>
      <c r="G34" s="111"/>
      <c r="H34" s="111"/>
      <c r="I34" s="111"/>
      <c r="J34" s="17"/>
      <c r="K34" s="18"/>
      <c r="L34" s="107"/>
      <c r="M34" s="108"/>
      <c r="N34" s="109"/>
      <c r="O34" s="110"/>
    </row>
    <row r="35" spans="1:16" ht="21" hidden="1" customHeight="1">
      <c r="A35" s="21"/>
      <c r="B35" s="22"/>
      <c r="C35" s="16">
        <f>SUM(C36:C37)</f>
        <v>0</v>
      </c>
      <c r="D35" s="16">
        <f t="shared" ref="D35:I35" si="8">SUM(D36:D37)</f>
        <v>0</v>
      </c>
      <c r="E35" s="16">
        <f t="shared" si="8"/>
        <v>0</v>
      </c>
      <c r="F35" s="16">
        <f t="shared" si="8"/>
        <v>0</v>
      </c>
      <c r="G35" s="16">
        <f t="shared" si="8"/>
        <v>0</v>
      </c>
      <c r="H35" s="16">
        <f t="shared" si="8"/>
        <v>0</v>
      </c>
      <c r="I35" s="16">
        <f t="shared" si="8"/>
        <v>0</v>
      </c>
      <c r="J35" s="17"/>
      <c r="K35" s="18"/>
      <c r="L35" s="107"/>
      <c r="M35" s="137"/>
      <c r="N35" s="138"/>
      <c r="O35" s="139"/>
      <c r="P35" s="9" t="str">
        <f>IF(J35&lt;100,IF(OR(K35="100回以上",K35="150回以上"),"エラー。接種回数と回数区分が一致しません",""),IF(J35&lt;150,IF(OR(K35="100回未満",K35="150回以上"),"エラー。接種回数と回数区分が一致しません",""),IF(K35="100回未満","エラー。接種回数と回数区分が一致しません","")))</f>
        <v/>
      </c>
    </row>
    <row r="36" spans="1:16" ht="21" customHeight="1">
      <c r="A36" s="23" t="s">
        <v>13</v>
      </c>
      <c r="B36" s="24" t="s">
        <v>14</v>
      </c>
      <c r="C36" s="25"/>
      <c r="D36" s="25"/>
      <c r="E36" s="25"/>
      <c r="F36" s="25"/>
      <c r="G36" s="25"/>
      <c r="H36" s="25"/>
      <c r="I36" s="25"/>
      <c r="J36" s="147">
        <f>SUM(C36:I37)</f>
        <v>0</v>
      </c>
      <c r="K36" s="155" t="str">
        <f>IF(J36&lt;50,"50回未満",IF(J36&lt;100,"50回以上100回未満",IF(J36&lt;150,"100回以上150回未満","150回以上")))</f>
        <v>50回未満</v>
      </c>
      <c r="L36" s="153" t="str">
        <f>IF(COUNTIF(C34:I34,"○")&gt;0,"実施","―")</f>
        <v>―</v>
      </c>
      <c r="M36" s="151"/>
      <c r="N36" s="151"/>
      <c r="O36" s="151"/>
      <c r="P36" s="9"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6" ht="21" customHeight="1">
      <c r="A37" s="23" t="s">
        <v>13</v>
      </c>
      <c r="B37" s="23" t="s">
        <v>15</v>
      </c>
      <c r="C37" s="25"/>
      <c r="D37" s="25"/>
      <c r="E37" s="25"/>
      <c r="F37" s="25"/>
      <c r="G37" s="25"/>
      <c r="H37" s="25"/>
      <c r="I37" s="25"/>
      <c r="J37" s="148"/>
      <c r="K37" s="150"/>
      <c r="L37" s="154"/>
      <c r="M37" s="151"/>
      <c r="N37" s="151"/>
      <c r="O37" s="151"/>
      <c r="P37" s="9"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6" ht="21" customHeight="1">
      <c r="A38" s="20"/>
      <c r="B38" s="20"/>
      <c r="C38" s="13">
        <f>I33+1</f>
        <v>44941</v>
      </c>
      <c r="D38" s="13">
        <f>C38+1</f>
        <v>44942</v>
      </c>
      <c r="E38" s="13">
        <f t="shared" ref="E38:H38" si="9">D38+1</f>
        <v>44943</v>
      </c>
      <c r="F38" s="13">
        <f t="shared" si="9"/>
        <v>44944</v>
      </c>
      <c r="G38" s="13">
        <f t="shared" si="9"/>
        <v>44945</v>
      </c>
      <c r="H38" s="13">
        <f t="shared" si="9"/>
        <v>44946</v>
      </c>
      <c r="I38" s="13">
        <f>H38+1</f>
        <v>44947</v>
      </c>
      <c r="J38" s="14"/>
      <c r="K38" s="15"/>
      <c r="L38" s="15"/>
      <c r="M38" s="146"/>
      <c r="N38" s="146"/>
      <c r="O38" s="146"/>
    </row>
    <row r="39" spans="1:16" ht="21" customHeight="1">
      <c r="A39" s="169" t="s">
        <v>149</v>
      </c>
      <c r="B39" s="170"/>
      <c r="C39" s="111"/>
      <c r="D39" s="111"/>
      <c r="E39" s="111"/>
      <c r="F39" s="111"/>
      <c r="G39" s="111"/>
      <c r="H39" s="111"/>
      <c r="I39" s="111"/>
      <c r="J39" s="17"/>
      <c r="K39" s="18"/>
      <c r="L39" s="107"/>
      <c r="M39" s="108"/>
      <c r="N39" s="109"/>
      <c r="O39" s="110"/>
    </row>
    <row r="40" spans="1:16" ht="21" hidden="1" customHeight="1">
      <c r="A40" s="21"/>
      <c r="B40" s="22"/>
      <c r="C40" s="16">
        <f>SUM(C41:C42)</f>
        <v>0</v>
      </c>
      <c r="D40" s="16">
        <f t="shared" ref="D40:I40" si="10">SUM(D41:D42)</f>
        <v>0</v>
      </c>
      <c r="E40" s="16">
        <f t="shared" si="10"/>
        <v>0</v>
      </c>
      <c r="F40" s="16">
        <f t="shared" si="10"/>
        <v>0</v>
      </c>
      <c r="G40" s="16">
        <f t="shared" si="10"/>
        <v>0</v>
      </c>
      <c r="H40" s="16">
        <f t="shared" si="10"/>
        <v>0</v>
      </c>
      <c r="I40" s="16">
        <f t="shared" si="10"/>
        <v>0</v>
      </c>
      <c r="J40" s="17"/>
      <c r="K40" s="18"/>
      <c r="L40" s="107"/>
      <c r="M40" s="137"/>
      <c r="N40" s="138"/>
      <c r="O40" s="139"/>
      <c r="P40" s="9" t="str">
        <f>IF(J40&lt;100,IF(OR(K40="100回以上",K40="150回以上"),"エラー。接種回数と回数区分が一致しません",""),IF(J40&lt;150,IF(OR(K40="100回未満",K40="150回以上"),"エラー。接種回数と回数区分が一致しません",""),IF(K40="100回未満","エラー。接種回数と回数区分が一致しません","")))</f>
        <v/>
      </c>
    </row>
    <row r="41" spans="1:16" ht="21" customHeight="1">
      <c r="A41" s="23" t="s">
        <v>13</v>
      </c>
      <c r="B41" s="24" t="s">
        <v>14</v>
      </c>
      <c r="C41" s="25"/>
      <c r="D41" s="25"/>
      <c r="E41" s="25"/>
      <c r="F41" s="25"/>
      <c r="G41" s="25"/>
      <c r="H41" s="25"/>
      <c r="I41" s="25"/>
      <c r="J41" s="147">
        <f>SUM(C41:I42)</f>
        <v>0</v>
      </c>
      <c r="K41" s="155" t="str">
        <f>IF(J41&lt;50,"50回未満",IF(J41&lt;100,"50回以上100回未満",IF(J41&lt;150,"100回以上150回未満","150回以上")))</f>
        <v>50回未満</v>
      </c>
      <c r="L41" s="153" t="str">
        <f>IF(COUNTIF(C39:I39,"○")&gt;0,"実施","―")</f>
        <v>―</v>
      </c>
      <c r="M41" s="151"/>
      <c r="N41" s="151"/>
      <c r="O41" s="151"/>
      <c r="P41" s="9"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row>
    <row r="42" spans="1:16" ht="21" customHeight="1">
      <c r="A42" s="23" t="s">
        <v>13</v>
      </c>
      <c r="B42" s="23" t="s">
        <v>15</v>
      </c>
      <c r="C42" s="25"/>
      <c r="D42" s="25"/>
      <c r="E42" s="25"/>
      <c r="F42" s="25"/>
      <c r="G42" s="25"/>
      <c r="H42" s="25"/>
      <c r="I42" s="25"/>
      <c r="J42" s="148"/>
      <c r="K42" s="150"/>
      <c r="L42" s="154"/>
      <c r="M42" s="151"/>
      <c r="N42" s="151"/>
      <c r="O42" s="151"/>
      <c r="P42" s="9" t="str">
        <f>IF(J42&lt;100,IF(OR(K42="100回以上",K42="150回以上"),"エラー。接種回数と回数区分が一致しません",""),IF(J42&lt;150,IF(OR(K42="100回未満",K42="150回以上"),"エラー。接種回数と回数区分が一致しません",""),IF(K42="100回未満","エラー。接種回数と回数区分が一致しません","")))</f>
        <v/>
      </c>
    </row>
    <row r="43" spans="1:16" ht="21" customHeight="1">
      <c r="A43" s="20"/>
      <c r="B43" s="20"/>
      <c r="C43" s="13">
        <f>I38+1</f>
        <v>44948</v>
      </c>
      <c r="D43" s="13">
        <f>C43+1</f>
        <v>44949</v>
      </c>
      <c r="E43" s="13">
        <f t="shared" ref="E43:I43" si="11">D43+1</f>
        <v>44950</v>
      </c>
      <c r="F43" s="13">
        <f t="shared" si="11"/>
        <v>44951</v>
      </c>
      <c r="G43" s="13">
        <f t="shared" si="11"/>
        <v>44952</v>
      </c>
      <c r="H43" s="13">
        <f t="shared" si="11"/>
        <v>44953</v>
      </c>
      <c r="I43" s="13">
        <f t="shared" si="11"/>
        <v>44954</v>
      </c>
      <c r="J43" s="14"/>
      <c r="K43" s="15"/>
      <c r="L43" s="15"/>
      <c r="M43" s="146"/>
      <c r="N43" s="146"/>
      <c r="O43" s="146"/>
    </row>
    <row r="44" spans="1:16" ht="21" customHeight="1">
      <c r="A44" s="169" t="s">
        <v>149</v>
      </c>
      <c r="B44" s="170"/>
      <c r="C44" s="111"/>
      <c r="D44" s="111"/>
      <c r="E44" s="111"/>
      <c r="F44" s="111"/>
      <c r="G44" s="111"/>
      <c r="H44" s="111"/>
      <c r="I44" s="111"/>
      <c r="J44" s="17"/>
      <c r="K44" s="18"/>
      <c r="L44" s="107"/>
      <c r="M44" s="108"/>
      <c r="N44" s="109"/>
      <c r="O44" s="110"/>
    </row>
    <row r="45" spans="1:16" ht="21" hidden="1" customHeight="1">
      <c r="A45" s="21"/>
      <c r="B45" s="22"/>
      <c r="C45" s="16">
        <f>SUM(C46:C47)</f>
        <v>0</v>
      </c>
      <c r="D45" s="16">
        <f t="shared" ref="D45:I45" si="12">SUM(D46:D47)</f>
        <v>0</v>
      </c>
      <c r="E45" s="16">
        <f t="shared" si="12"/>
        <v>0</v>
      </c>
      <c r="F45" s="16">
        <f t="shared" si="12"/>
        <v>0</v>
      </c>
      <c r="G45" s="16">
        <f t="shared" si="12"/>
        <v>0</v>
      </c>
      <c r="H45" s="16">
        <f t="shared" si="12"/>
        <v>0</v>
      </c>
      <c r="I45" s="16">
        <f t="shared" si="12"/>
        <v>0</v>
      </c>
      <c r="J45" s="17"/>
      <c r="K45" s="18"/>
      <c r="L45" s="107"/>
      <c r="M45" s="137"/>
      <c r="N45" s="138"/>
      <c r="O45" s="139"/>
      <c r="P45" s="9" t="str">
        <f>IF(J45&lt;100,IF(OR(K45="100回以上",K45="150回以上"),"エラー。接種回数と回数区分が一致しません",""),IF(J45&lt;150,IF(OR(K45="100回未満",K45="150回以上"),"エラー。接種回数と回数区分が一致しません",""),IF(K45="100回未満","エラー。接種回数と回数区分が一致しません","")))</f>
        <v/>
      </c>
    </row>
    <row r="46" spans="1:16" ht="21" customHeight="1">
      <c r="A46" s="23" t="s">
        <v>13</v>
      </c>
      <c r="B46" s="24" t="s">
        <v>14</v>
      </c>
      <c r="C46" s="25"/>
      <c r="D46" s="25"/>
      <c r="E46" s="25"/>
      <c r="F46" s="25"/>
      <c r="G46" s="25"/>
      <c r="H46" s="25"/>
      <c r="I46" s="25"/>
      <c r="J46" s="147">
        <f>SUM(C46:I47)</f>
        <v>0</v>
      </c>
      <c r="K46" s="155" t="str">
        <f>IF(J46&lt;50,"50回未満",IF(J46&lt;100,"50回以上100回未満",IF(J46&lt;150,"100回以上150回未満","150回以上")))</f>
        <v>50回未満</v>
      </c>
      <c r="L46" s="153" t="str">
        <f>IF(COUNTIF(C44:I44,"○")&gt;0,"実施","―")</f>
        <v>―</v>
      </c>
      <c r="M46" s="151"/>
      <c r="N46" s="151"/>
      <c r="O46" s="151"/>
      <c r="P46" s="9" t="str">
        <f>IF(J46&lt;100,IF(OR(K46="100回以上",K46="150回以上"),"エラー。接種回数と回数区分が一致しません",""),IF(J46&lt;150,IF(OR(K46="100回未満",K46="150回以上"),"エラー。接種回数と回数区分が一致しません",""),IF(K46="100回未満","エラー。接種回数と回数区分が一致しません","")))</f>
        <v/>
      </c>
    </row>
    <row r="47" spans="1:16" ht="21" customHeight="1">
      <c r="A47" s="23" t="s">
        <v>13</v>
      </c>
      <c r="B47" s="23" t="s">
        <v>15</v>
      </c>
      <c r="C47" s="25"/>
      <c r="D47" s="25"/>
      <c r="E47" s="25"/>
      <c r="F47" s="25"/>
      <c r="G47" s="25"/>
      <c r="H47" s="25"/>
      <c r="I47" s="25"/>
      <c r="J47" s="148"/>
      <c r="K47" s="150"/>
      <c r="L47" s="154"/>
      <c r="M47" s="151"/>
      <c r="N47" s="151"/>
      <c r="O47" s="151"/>
      <c r="P47" s="9" t="str">
        <f>IF(J47&lt;100,IF(OR(K47="100回以上",K47="150回以上"),"エラー。接種回数と回数区分が一致しません",""),IF(J47&lt;150,IF(OR(K47="100回未満",K47="150回以上"),"エラー。接種回数と回数区分が一致しません",""),IF(K47="100回未満","エラー。接種回数と回数区分が一致しません","")))</f>
        <v/>
      </c>
    </row>
    <row r="48" spans="1:16" ht="21" customHeight="1">
      <c r="A48" s="20"/>
      <c r="B48" s="20"/>
      <c r="C48" s="13">
        <f>I43+1</f>
        <v>44955</v>
      </c>
      <c r="D48" s="13">
        <f>C48+1</f>
        <v>44956</v>
      </c>
      <c r="E48" s="13">
        <f t="shared" ref="E48:I48" si="13">D48+1</f>
        <v>44957</v>
      </c>
      <c r="F48" s="13">
        <f t="shared" si="13"/>
        <v>44958</v>
      </c>
      <c r="G48" s="13">
        <f t="shared" si="13"/>
        <v>44959</v>
      </c>
      <c r="H48" s="13">
        <f t="shared" si="13"/>
        <v>44960</v>
      </c>
      <c r="I48" s="13">
        <f t="shared" si="13"/>
        <v>44961</v>
      </c>
      <c r="J48" s="14"/>
      <c r="K48" s="15"/>
      <c r="L48" s="15"/>
      <c r="M48" s="146"/>
      <c r="N48" s="146"/>
      <c r="O48" s="146"/>
    </row>
    <row r="49" spans="1:17" ht="21" customHeight="1">
      <c r="A49" s="169" t="s">
        <v>149</v>
      </c>
      <c r="B49" s="170"/>
      <c r="C49" s="111"/>
      <c r="D49" s="111"/>
      <c r="E49" s="111"/>
      <c r="F49" s="111"/>
      <c r="G49" s="111"/>
      <c r="H49" s="111"/>
      <c r="I49" s="111"/>
      <c r="J49" s="17"/>
      <c r="K49" s="18"/>
      <c r="L49" s="107"/>
      <c r="M49" s="108"/>
      <c r="N49" s="109"/>
      <c r="O49" s="110"/>
    </row>
    <row r="50" spans="1:17" ht="21" hidden="1" customHeight="1">
      <c r="A50" s="21"/>
      <c r="B50" s="22"/>
      <c r="C50" s="16">
        <f>SUM(C51:C52)</f>
        <v>0</v>
      </c>
      <c r="D50" s="16">
        <f t="shared" ref="D50:I50" si="14">SUM(D51:D52)</f>
        <v>0</v>
      </c>
      <c r="E50" s="16">
        <f t="shared" si="14"/>
        <v>0</v>
      </c>
      <c r="F50" s="16">
        <f t="shared" si="14"/>
        <v>0</v>
      </c>
      <c r="G50" s="16">
        <f t="shared" si="14"/>
        <v>0</v>
      </c>
      <c r="H50" s="16">
        <f t="shared" si="14"/>
        <v>0</v>
      </c>
      <c r="I50" s="16">
        <f t="shared" si="14"/>
        <v>0</v>
      </c>
      <c r="J50" s="17"/>
      <c r="K50" s="18"/>
      <c r="L50" s="107"/>
      <c r="M50" s="137"/>
      <c r="N50" s="138"/>
      <c r="O50" s="139"/>
    </row>
    <row r="51" spans="1:17" ht="21" customHeight="1">
      <c r="A51" s="23" t="s">
        <v>13</v>
      </c>
      <c r="B51" s="24" t="s">
        <v>14</v>
      </c>
      <c r="C51" s="25"/>
      <c r="D51" s="25"/>
      <c r="E51" s="25"/>
      <c r="F51" s="25"/>
      <c r="G51" s="25"/>
      <c r="H51" s="25"/>
      <c r="I51" s="25"/>
      <c r="J51" s="147">
        <f>SUM(C51:I52)</f>
        <v>0</v>
      </c>
      <c r="K51" s="155" t="str">
        <f>IF(J51&lt;50,"50回未満",IF(J51&lt;100,"50回以上100回未満",IF(J51&lt;150,"100回以上150回未満","150回以上")))</f>
        <v>50回未満</v>
      </c>
      <c r="L51" s="153" t="str">
        <f>IF(COUNTIF(C49:I49,"○")&gt;0,"実施","―")</f>
        <v>―</v>
      </c>
      <c r="M51" s="151"/>
      <c r="N51" s="151"/>
      <c r="O51" s="151"/>
    </row>
    <row r="52" spans="1:17" ht="21" customHeight="1">
      <c r="A52" s="23" t="s">
        <v>13</v>
      </c>
      <c r="B52" s="23" t="s">
        <v>15</v>
      </c>
      <c r="C52" s="25"/>
      <c r="D52" s="25"/>
      <c r="E52" s="25"/>
      <c r="F52" s="25"/>
      <c r="G52" s="25"/>
      <c r="H52" s="25"/>
      <c r="I52" s="25"/>
      <c r="J52" s="148"/>
      <c r="K52" s="150"/>
      <c r="L52" s="154"/>
      <c r="M52" s="151"/>
      <c r="N52" s="151"/>
      <c r="O52" s="151"/>
    </row>
    <row r="53" spans="1:17" ht="21" customHeight="1">
      <c r="A53" s="7"/>
      <c r="B53" s="7"/>
      <c r="C53" s="7"/>
      <c r="D53" s="7"/>
      <c r="E53" s="7"/>
      <c r="F53" s="7"/>
      <c r="G53" s="7"/>
      <c r="H53" s="7"/>
      <c r="I53" s="7"/>
      <c r="J53" s="7"/>
      <c r="K53" s="7"/>
      <c r="L53" s="7"/>
      <c r="M53" s="7"/>
      <c r="N53" s="7"/>
      <c r="O53" s="7"/>
    </row>
    <row r="54" spans="1:17" ht="21" customHeight="1">
      <c r="A54" s="7"/>
      <c r="B54" s="7"/>
      <c r="C54" s="7"/>
      <c r="D54" s="7"/>
      <c r="E54" s="7"/>
      <c r="F54" s="7"/>
      <c r="G54" s="7"/>
      <c r="H54" s="7"/>
      <c r="I54" s="7"/>
      <c r="J54" s="7"/>
      <c r="K54" s="7"/>
      <c r="L54" s="7"/>
      <c r="M54" s="7"/>
      <c r="N54" s="7"/>
      <c r="O54" s="7"/>
    </row>
    <row r="55" spans="1:17" ht="21" customHeight="1">
      <c r="A55" s="7"/>
      <c r="B55" s="7"/>
      <c r="C55" s="7"/>
      <c r="D55" s="7"/>
      <c r="E55" s="7"/>
      <c r="F55" s="7"/>
      <c r="G55" s="26"/>
      <c r="H55" s="26"/>
      <c r="I55" s="26"/>
      <c r="J55" s="27"/>
      <c r="K55" s="7"/>
      <c r="L55" s="7"/>
      <c r="M55" s="7"/>
      <c r="N55" s="7"/>
      <c r="O55" s="7"/>
    </row>
    <row r="56" spans="1:17" ht="36" customHeight="1">
      <c r="A56" s="7"/>
      <c r="B56" s="7"/>
      <c r="C56" s="7"/>
      <c r="D56" s="7"/>
      <c r="E56" s="157" t="s">
        <v>167</v>
      </c>
      <c r="F56" s="145"/>
      <c r="G56" s="145"/>
      <c r="H56" s="145"/>
      <c r="I56" s="145"/>
      <c r="J56" s="28">
        <f>SUM(J11,J16,J21,J26,J31,J36,J41,J46,J51)</f>
        <v>0</v>
      </c>
      <c r="K56" s="158"/>
      <c r="L56" s="159"/>
      <c r="M56" s="160"/>
      <c r="N56" s="27"/>
      <c r="O56" s="29"/>
    </row>
    <row r="57" spans="1:17" ht="21" customHeight="1">
      <c r="A57" s="7"/>
      <c r="B57" s="7"/>
      <c r="C57" s="7"/>
      <c r="D57" s="7"/>
      <c r="E57" s="7"/>
      <c r="F57" s="7"/>
      <c r="G57" s="26"/>
      <c r="H57" s="26"/>
      <c r="I57" s="26"/>
      <c r="J57" s="27"/>
      <c r="K57" s="7"/>
      <c r="L57" s="7"/>
      <c r="M57" s="7"/>
      <c r="N57" s="7"/>
      <c r="O57" s="7"/>
    </row>
    <row r="58" spans="1:17" ht="21" customHeight="1">
      <c r="A58" s="7"/>
      <c r="B58" s="7"/>
      <c r="C58" s="7"/>
      <c r="D58" s="7"/>
      <c r="E58" s="7"/>
      <c r="F58" s="7"/>
      <c r="G58" s="26"/>
      <c r="H58" s="26"/>
      <c r="I58" s="26"/>
      <c r="J58" s="27"/>
      <c r="K58" s="7"/>
      <c r="L58" s="7"/>
      <c r="M58" s="7"/>
      <c r="N58" s="7"/>
      <c r="O58" s="2" t="s">
        <v>1</v>
      </c>
    </row>
    <row r="59" spans="1:17" s="117" customFormat="1" ht="21" customHeight="1">
      <c r="A59" s="1" t="s">
        <v>0</v>
      </c>
      <c r="B59" s="161">
        <f>+B1</f>
        <v>0</v>
      </c>
      <c r="C59" s="162"/>
      <c r="D59" s="162"/>
      <c r="E59" s="162"/>
      <c r="F59" s="162"/>
      <c r="G59" s="162"/>
      <c r="H59" s="162"/>
      <c r="I59" s="162"/>
      <c r="J59" s="162"/>
      <c r="K59" s="122"/>
      <c r="L59" s="122"/>
      <c r="M59" s="122"/>
      <c r="N59" s="122"/>
      <c r="O59" s="4" t="s">
        <v>16</v>
      </c>
      <c r="P59" s="122"/>
      <c r="Q59" s="4"/>
    </row>
    <row r="60" spans="1:17" s="117" customFormat="1" ht="21" customHeight="1">
      <c r="A60" s="30"/>
      <c r="B60" s="30"/>
      <c r="C60" s="31"/>
      <c r="D60" s="31"/>
      <c r="E60" s="31"/>
      <c r="F60" s="31"/>
      <c r="G60" s="31"/>
      <c r="H60" s="31"/>
      <c r="I60" s="31"/>
      <c r="J60" s="31"/>
      <c r="K60" s="122"/>
      <c r="L60" s="122"/>
      <c r="M60" s="122"/>
      <c r="N60" s="122"/>
      <c r="O60" s="4"/>
      <c r="P60" s="122"/>
      <c r="Q60" s="4"/>
    </row>
    <row r="61" spans="1:17" s="32" customFormat="1" ht="30" customHeight="1" thickBot="1">
      <c r="A61" s="120" t="s">
        <v>17</v>
      </c>
      <c r="B61" s="120"/>
    </row>
    <row r="62" spans="1:17" s="32" customFormat="1" ht="30" customHeight="1" thickBot="1">
      <c r="A62" s="120" t="s">
        <v>18</v>
      </c>
      <c r="B62" s="120"/>
      <c r="O62" s="33"/>
    </row>
    <row r="63" spans="1:17" s="32" customFormat="1" ht="30" customHeight="1" thickBot="1">
      <c r="A63" s="120" t="s">
        <v>19</v>
      </c>
      <c r="B63" s="120"/>
      <c r="F63" s="120"/>
      <c r="H63" s="120" t="s">
        <v>20</v>
      </c>
      <c r="J63" s="34"/>
      <c r="K63" s="120" t="s">
        <v>21</v>
      </c>
      <c r="L63" s="120"/>
    </row>
    <row r="64" spans="1:17" s="32" customFormat="1" ht="30" customHeight="1" thickBot="1">
      <c r="A64" s="120" t="s">
        <v>22</v>
      </c>
      <c r="B64" s="34"/>
    </row>
    <row r="65" spans="1:16" s="32" customFormat="1" ht="30" customHeight="1" thickBot="1">
      <c r="A65" s="120" t="s">
        <v>23</v>
      </c>
      <c r="B65" s="120"/>
      <c r="H65" s="120" t="s">
        <v>20</v>
      </c>
      <c r="J65" s="34"/>
      <c r="K65" s="120" t="s">
        <v>24</v>
      </c>
      <c r="L65" s="120"/>
    </row>
    <row r="66" spans="1:16" s="32" customFormat="1" ht="30" customHeight="1" thickBot="1">
      <c r="A66" s="120" t="s">
        <v>22</v>
      </c>
      <c r="B66" s="34"/>
    </row>
    <row r="67" spans="1:16" s="32" customFormat="1" ht="30" customHeight="1" thickBot="1">
      <c r="A67" s="120" t="s">
        <v>25</v>
      </c>
      <c r="B67" s="120"/>
      <c r="M67" s="120" t="s">
        <v>26</v>
      </c>
      <c r="O67" s="34"/>
    </row>
    <row r="68" spans="1:16" s="32" customFormat="1" ht="30" customHeight="1">
      <c r="A68" s="120" t="s">
        <v>27</v>
      </c>
      <c r="B68" s="120"/>
    </row>
    <row r="69" spans="1:16" s="32" customFormat="1" ht="30" customHeight="1">
      <c r="A69" s="120" t="s">
        <v>137</v>
      </c>
      <c r="B69" s="120"/>
    </row>
    <row r="70" spans="1:16" s="32" customFormat="1" ht="30" customHeight="1">
      <c r="A70" s="120" t="s">
        <v>28</v>
      </c>
      <c r="B70" s="120"/>
    </row>
    <row r="71" spans="1:16" s="32" customFormat="1" ht="30" customHeight="1">
      <c r="A71" s="120" t="s">
        <v>138</v>
      </c>
      <c r="B71" s="120"/>
    </row>
    <row r="72" spans="1:16" s="32" customFormat="1" ht="30" customHeight="1">
      <c r="A72" s="163" t="s">
        <v>29</v>
      </c>
      <c r="B72" s="163"/>
      <c r="C72" s="163"/>
      <c r="D72" s="163"/>
      <c r="E72" s="163"/>
      <c r="F72" s="163"/>
      <c r="G72" s="163"/>
      <c r="H72" s="163"/>
      <c r="I72" s="163"/>
      <c r="J72" s="163"/>
      <c r="K72" s="163"/>
      <c r="L72" s="163"/>
      <c r="M72" s="163"/>
      <c r="N72" s="163"/>
      <c r="O72" s="163"/>
      <c r="P72" s="163"/>
    </row>
    <row r="73" spans="1:16" s="32" customFormat="1" ht="30" customHeight="1">
      <c r="A73" s="120" t="s">
        <v>30</v>
      </c>
      <c r="B73" s="120"/>
      <c r="C73" s="120"/>
      <c r="D73" s="120"/>
      <c r="E73" s="120"/>
      <c r="F73" s="120"/>
      <c r="G73" s="120"/>
      <c r="H73" s="120"/>
      <c r="I73" s="120"/>
      <c r="J73" s="120"/>
      <c r="K73" s="120"/>
      <c r="L73" s="120"/>
      <c r="M73" s="120"/>
      <c r="N73" s="120"/>
      <c r="O73" s="120"/>
      <c r="P73" s="120"/>
    </row>
    <row r="74" spans="1:16" s="32" customFormat="1" ht="15" customHeight="1">
      <c r="A74" s="120" t="s">
        <v>31</v>
      </c>
      <c r="B74" s="120"/>
    </row>
    <row r="75" spans="1:16" s="32" customFormat="1" ht="30" customHeight="1">
      <c r="A75" s="120" t="s">
        <v>32</v>
      </c>
      <c r="B75" s="120"/>
    </row>
    <row r="76" spans="1:16" s="32" customFormat="1" ht="30" customHeight="1">
      <c r="A76" s="35" t="s">
        <v>33</v>
      </c>
      <c r="B76" s="164"/>
      <c r="C76" s="165"/>
      <c r="D76" s="165"/>
      <c r="E76" s="165"/>
      <c r="F76" s="165"/>
      <c r="G76" s="165"/>
      <c r="H76" s="165"/>
      <c r="I76" s="165"/>
      <c r="J76" s="165"/>
      <c r="K76" s="165"/>
      <c r="L76" s="165"/>
      <c r="M76" s="165"/>
      <c r="N76" s="166"/>
    </row>
    <row r="77" spans="1:16" s="32" customFormat="1" ht="30" customHeight="1">
      <c r="A77" s="120"/>
      <c r="B77" s="36" t="s">
        <v>34</v>
      </c>
    </row>
    <row r="78" spans="1:16" s="32" customFormat="1" ht="30" customHeight="1">
      <c r="A78" s="120"/>
      <c r="B78" s="37"/>
    </row>
    <row r="79" spans="1:16" s="117" customFormat="1" ht="21" customHeight="1">
      <c r="A79" s="3"/>
      <c r="B79" s="3"/>
      <c r="C79" s="3" t="s">
        <v>35</v>
      </c>
      <c r="D79" s="122"/>
      <c r="E79" s="122"/>
      <c r="F79" s="122"/>
      <c r="G79" s="122"/>
      <c r="H79" s="122"/>
      <c r="I79" s="3"/>
      <c r="J79" s="122"/>
      <c r="K79" s="122"/>
      <c r="L79" s="122"/>
      <c r="M79" s="122"/>
      <c r="N79" s="122"/>
      <c r="O79" s="122"/>
    </row>
    <row r="80" spans="1:16" s="117" customFormat="1" ht="10" customHeight="1">
      <c r="A80" s="3"/>
      <c r="B80" s="3"/>
      <c r="C80" s="3"/>
      <c r="D80" s="122"/>
      <c r="E80" s="122"/>
      <c r="F80" s="122"/>
      <c r="G80" s="122"/>
      <c r="H80" s="122"/>
      <c r="I80" s="3"/>
      <c r="J80" s="122"/>
      <c r="K80" s="122"/>
      <c r="L80" s="122"/>
      <c r="M80" s="122"/>
      <c r="N80" s="122"/>
      <c r="O80" s="122"/>
    </row>
    <row r="81" spans="1:16" s="40" customFormat="1" ht="21" customHeight="1">
      <c r="A81" s="3"/>
      <c r="B81" s="3"/>
      <c r="C81" s="38" t="s">
        <v>36</v>
      </c>
      <c r="D81" s="39"/>
      <c r="E81" s="38" t="s">
        <v>37</v>
      </c>
      <c r="F81" s="39"/>
      <c r="G81" s="38" t="s">
        <v>38</v>
      </c>
      <c r="H81" s="39"/>
      <c r="I81" s="38" t="s">
        <v>39</v>
      </c>
      <c r="J81" s="38"/>
      <c r="K81" s="38"/>
      <c r="L81" s="38"/>
      <c r="M81" s="38"/>
      <c r="N81" s="38"/>
      <c r="O81" s="38"/>
    </row>
    <row r="82" spans="1:16" s="117" customFormat="1" ht="10" customHeight="1">
      <c r="A82" s="122"/>
      <c r="B82" s="122"/>
      <c r="C82" s="41"/>
      <c r="D82" s="41"/>
      <c r="E82" s="41"/>
      <c r="F82" s="41"/>
      <c r="G82" s="41"/>
      <c r="H82" s="41"/>
      <c r="I82" s="41"/>
      <c r="J82" s="41"/>
      <c r="K82" s="41"/>
      <c r="L82" s="41"/>
      <c r="M82" s="41"/>
      <c r="N82" s="41"/>
      <c r="O82" s="41"/>
    </row>
    <row r="83" spans="1:16" s="117" customFormat="1" ht="21" customHeight="1">
      <c r="A83" s="122"/>
      <c r="B83" s="122"/>
      <c r="C83" s="42" t="s">
        <v>40</v>
      </c>
      <c r="D83" s="43"/>
      <c r="E83" s="43"/>
      <c r="F83" s="167"/>
      <c r="G83" s="167"/>
      <c r="H83" s="167"/>
      <c r="I83" s="167"/>
      <c r="J83" s="167"/>
      <c r="K83" s="167"/>
      <c r="L83" s="167"/>
      <c r="M83" s="167"/>
      <c r="N83" s="167"/>
      <c r="O83" s="43"/>
    </row>
    <row r="84" spans="1:16" s="117" customFormat="1" ht="10" customHeight="1">
      <c r="A84" s="122"/>
      <c r="B84" s="122"/>
      <c r="C84" s="42"/>
      <c r="D84" s="43"/>
      <c r="E84" s="43"/>
      <c r="F84" s="43"/>
      <c r="G84" s="43"/>
      <c r="H84" s="43"/>
      <c r="I84" s="43"/>
      <c r="J84" s="43"/>
      <c r="K84" s="43"/>
      <c r="L84" s="43"/>
      <c r="M84" s="43"/>
      <c r="N84" s="43"/>
      <c r="O84" s="43"/>
    </row>
    <row r="85" spans="1:16" s="117" customFormat="1" ht="21" customHeight="1">
      <c r="A85" s="122"/>
      <c r="B85" s="122"/>
      <c r="C85" s="42" t="s">
        <v>41</v>
      </c>
      <c r="D85" s="44"/>
      <c r="E85" s="44"/>
      <c r="F85" s="168"/>
      <c r="G85" s="168"/>
      <c r="H85" s="168"/>
      <c r="I85" s="168"/>
      <c r="J85" s="168"/>
      <c r="K85" s="168"/>
      <c r="L85" s="168"/>
      <c r="M85" s="168"/>
      <c r="N85" s="45" t="s">
        <v>42</v>
      </c>
      <c r="O85" s="44"/>
    </row>
    <row r="86" spans="1:16" ht="18" customHeight="1">
      <c r="A86" s="119"/>
      <c r="B86" s="119"/>
      <c r="C86" s="46"/>
      <c r="D86" s="119"/>
      <c r="E86" s="156"/>
      <c r="F86" s="156"/>
      <c r="G86" s="119"/>
      <c r="H86" s="119"/>
      <c r="I86" s="119"/>
      <c r="J86" s="119"/>
      <c r="K86" s="119"/>
      <c r="L86" s="119"/>
      <c r="M86" s="119"/>
      <c r="N86" s="119"/>
      <c r="O86" s="119"/>
      <c r="P86" s="117"/>
    </row>
    <row r="87" spans="1:16" ht="18" customHeight="1">
      <c r="A87" s="119"/>
      <c r="B87" s="119"/>
      <c r="C87" s="46"/>
      <c r="D87" s="119"/>
      <c r="E87" s="156"/>
      <c r="F87" s="156"/>
      <c r="G87" s="119"/>
      <c r="H87" s="119"/>
      <c r="I87" s="119"/>
      <c r="J87" s="119"/>
      <c r="K87" s="119"/>
      <c r="L87" s="119"/>
      <c r="M87" s="119"/>
      <c r="N87" s="119"/>
      <c r="O87" s="119"/>
      <c r="P87" s="117"/>
    </row>
    <row r="88" spans="1:16" ht="18" customHeight="1">
      <c r="A88" s="119"/>
      <c r="B88" s="119"/>
      <c r="C88" s="119"/>
      <c r="D88" s="156"/>
      <c r="E88" s="156"/>
      <c r="F88" s="119"/>
      <c r="G88" s="119"/>
      <c r="H88" s="119"/>
      <c r="I88" s="119"/>
      <c r="J88" s="119"/>
      <c r="K88" s="119"/>
      <c r="L88" s="119"/>
      <c r="M88" s="119"/>
      <c r="N88" s="119"/>
      <c r="O88" s="119"/>
      <c r="P88" s="117"/>
    </row>
    <row r="89" spans="1:16" ht="18" customHeight="1">
      <c r="A89" s="171" t="s">
        <v>43</v>
      </c>
      <c r="B89" s="172"/>
      <c r="C89" s="173"/>
      <c r="D89" s="173"/>
      <c r="E89" s="173"/>
      <c r="F89" s="173"/>
      <c r="G89" s="173"/>
      <c r="H89" s="173"/>
      <c r="I89" s="173"/>
      <c r="J89" s="173"/>
      <c r="K89" s="173"/>
      <c r="L89" s="173"/>
      <c r="M89" s="173"/>
      <c r="N89" s="173"/>
      <c r="O89" s="174"/>
      <c r="P89" s="117"/>
    </row>
    <row r="90" spans="1:16" ht="39.75" customHeight="1">
      <c r="A90" s="175" t="s">
        <v>44</v>
      </c>
      <c r="B90" s="176"/>
      <c r="C90" s="177"/>
      <c r="D90" s="177"/>
      <c r="E90" s="177"/>
      <c r="F90" s="177"/>
      <c r="G90" s="177"/>
      <c r="H90" s="177"/>
      <c r="I90" s="177"/>
      <c r="J90" s="177"/>
      <c r="K90" s="177"/>
      <c r="L90" s="177"/>
      <c r="M90" s="177"/>
      <c r="N90" s="177"/>
      <c r="O90" s="177"/>
      <c r="P90" s="117"/>
    </row>
    <row r="91" spans="1:16" ht="38.25" customHeight="1">
      <c r="A91" s="175" t="s">
        <v>45</v>
      </c>
      <c r="B91" s="176"/>
      <c r="C91" s="177"/>
      <c r="D91" s="177"/>
      <c r="E91" s="177"/>
      <c r="F91" s="177"/>
      <c r="G91" s="177"/>
      <c r="H91" s="177"/>
      <c r="I91" s="177"/>
      <c r="J91" s="177"/>
      <c r="K91" s="177"/>
      <c r="L91" s="177"/>
      <c r="M91" s="177"/>
      <c r="N91" s="177"/>
      <c r="O91" s="177"/>
      <c r="P91" s="117"/>
    </row>
    <row r="92" spans="1:16" ht="18" customHeight="1">
      <c r="A92" s="175" t="s">
        <v>46</v>
      </c>
      <c r="B92" s="176"/>
      <c r="C92" s="177"/>
      <c r="D92" s="177"/>
      <c r="E92" s="177"/>
      <c r="F92" s="177"/>
      <c r="G92" s="177"/>
      <c r="H92" s="177"/>
      <c r="I92" s="177"/>
      <c r="J92" s="177"/>
      <c r="K92" s="177"/>
      <c r="L92" s="177"/>
      <c r="M92" s="177"/>
      <c r="N92" s="177"/>
      <c r="O92" s="177"/>
      <c r="P92" s="117"/>
    </row>
    <row r="93" spans="1:16" ht="18" customHeight="1">
      <c r="A93" s="175" t="s">
        <v>47</v>
      </c>
      <c r="B93" s="176"/>
      <c r="C93" s="177"/>
      <c r="D93" s="177"/>
      <c r="E93" s="177"/>
      <c r="F93" s="177"/>
      <c r="G93" s="177"/>
      <c r="H93" s="177"/>
      <c r="I93" s="177"/>
      <c r="J93" s="177"/>
      <c r="K93" s="177"/>
      <c r="L93" s="177"/>
      <c r="M93" s="177"/>
      <c r="N93" s="177"/>
      <c r="O93" s="177"/>
      <c r="P93" s="117"/>
    </row>
    <row r="94" spans="1:16" ht="18" customHeight="1">
      <c r="A94" s="175"/>
      <c r="B94" s="176"/>
      <c r="C94" s="177"/>
      <c r="D94" s="177"/>
      <c r="E94" s="177"/>
      <c r="F94" s="177"/>
      <c r="G94" s="177"/>
      <c r="H94" s="177"/>
      <c r="I94" s="177"/>
      <c r="J94" s="177"/>
      <c r="K94" s="177"/>
      <c r="L94" s="177"/>
      <c r="M94" s="177"/>
      <c r="N94" s="177"/>
      <c r="O94" s="177"/>
      <c r="P94" s="117"/>
    </row>
    <row r="95" spans="1:16" ht="18" customHeight="1">
      <c r="A95" s="119"/>
      <c r="B95" s="119"/>
      <c r="C95" s="119"/>
      <c r="D95" s="156"/>
      <c r="E95" s="156"/>
      <c r="F95" s="119"/>
      <c r="G95" s="119"/>
      <c r="H95" s="119"/>
      <c r="I95" s="119"/>
      <c r="J95" s="119"/>
      <c r="K95" s="119"/>
      <c r="L95" s="119"/>
      <c r="M95" s="119"/>
      <c r="N95" s="119"/>
      <c r="O95" s="119"/>
      <c r="P95" s="117"/>
    </row>
    <row r="96" spans="1:16" s="117" customFormat="1" ht="21" customHeight="1">
      <c r="D96" s="183"/>
      <c r="E96" s="183"/>
      <c r="M96" s="114" t="s">
        <v>48</v>
      </c>
    </row>
    <row r="97" spans="1:15" s="117" customFormat="1" ht="21" customHeight="1">
      <c r="D97" s="183"/>
      <c r="E97" s="183"/>
    </row>
    <row r="98" spans="1:15" s="117" customFormat="1" ht="21" customHeight="1">
      <c r="D98" s="183"/>
      <c r="E98" s="183"/>
      <c r="M98" s="184" t="s">
        <v>192</v>
      </c>
      <c r="N98" s="184"/>
      <c r="O98" s="184"/>
    </row>
    <row r="99" spans="1:15" s="117" customFormat="1" ht="21" customHeight="1"/>
    <row r="100" spans="1:15" s="117" customFormat="1" ht="21" customHeight="1"/>
    <row r="101" spans="1:15" s="117" customFormat="1" ht="21" customHeight="1">
      <c r="A101" s="117" t="s">
        <v>49</v>
      </c>
    </row>
    <row r="102" spans="1:15" s="117" customFormat="1" ht="21" customHeight="1"/>
    <row r="103" spans="1:15" s="117" customFormat="1" ht="21" customHeight="1"/>
    <row r="104" spans="1:15" s="117" customFormat="1" ht="21" customHeight="1" thickBot="1">
      <c r="A104" s="117" t="s">
        <v>50</v>
      </c>
    </row>
    <row r="105" spans="1:15" s="117" customFormat="1" ht="21" customHeight="1">
      <c r="A105" s="117" t="s">
        <v>51</v>
      </c>
      <c r="M105" s="178" t="s">
        <v>52</v>
      </c>
      <c r="N105" s="179"/>
    </row>
    <row r="106" spans="1:15" s="117" customFormat="1" ht="21" customHeight="1" thickBot="1">
      <c r="A106" s="117" t="s">
        <v>53</v>
      </c>
      <c r="M106" s="178"/>
      <c r="N106" s="180"/>
    </row>
    <row r="107" spans="1:15" s="117" customFormat="1" ht="21" customHeight="1"/>
    <row r="108" spans="1:15" s="117" customFormat="1" ht="21" customHeight="1"/>
    <row r="109" spans="1:15" s="117" customFormat="1" ht="21" customHeight="1"/>
    <row r="110" spans="1:15" s="117" customFormat="1" ht="21" customHeight="1">
      <c r="J110" s="118" t="s">
        <v>54</v>
      </c>
      <c r="K110" s="118"/>
      <c r="L110" s="118"/>
      <c r="M110" s="118"/>
      <c r="N110" s="118"/>
      <c r="O110" s="118"/>
    </row>
    <row r="111" spans="1:15" s="117" customFormat="1" ht="21" customHeight="1">
      <c r="J111" s="118" t="s">
        <v>55</v>
      </c>
      <c r="K111" s="118"/>
      <c r="L111" s="118"/>
      <c r="M111" s="118"/>
      <c r="N111" s="118"/>
      <c r="O111" s="118"/>
    </row>
    <row r="112" spans="1:15" s="117" customFormat="1" ht="21" customHeight="1">
      <c r="J112" s="118" t="s">
        <v>56</v>
      </c>
      <c r="K112" s="118"/>
      <c r="L112" s="118"/>
      <c r="M112" s="118"/>
      <c r="N112" s="118"/>
      <c r="O112" s="136" t="s">
        <v>193</v>
      </c>
    </row>
    <row r="113" spans="10:15" s="117" customFormat="1" ht="21" customHeight="1">
      <c r="J113" s="118" t="s">
        <v>57</v>
      </c>
      <c r="K113" s="118"/>
      <c r="L113" s="118"/>
      <c r="M113" s="118"/>
      <c r="N113" s="118"/>
      <c r="O113" s="118"/>
    </row>
    <row r="114" spans="10:15" s="47" customFormat="1" ht="21" customHeight="1"/>
    <row r="115" spans="10:15" s="47" customFormat="1" ht="21" customHeight="1"/>
    <row r="116" spans="10:15" s="47" customFormat="1" ht="21" customHeight="1"/>
    <row r="117" spans="10:15" s="47" customFormat="1" ht="21" customHeight="1"/>
  </sheetData>
  <mergeCells count="100">
    <mergeCell ref="D97:E97"/>
    <mergeCell ref="D98:E98"/>
    <mergeCell ref="M98:O98"/>
    <mergeCell ref="M105:M106"/>
    <mergeCell ref="N105:N106"/>
    <mergeCell ref="D96:E96"/>
    <mergeCell ref="F85:M85"/>
    <mergeCell ref="E86:F86"/>
    <mergeCell ref="E87:F87"/>
    <mergeCell ref="D88:E88"/>
    <mergeCell ref="A89:O89"/>
    <mergeCell ref="A90:O90"/>
    <mergeCell ref="A91:O91"/>
    <mergeCell ref="A92:O92"/>
    <mergeCell ref="A93:O93"/>
    <mergeCell ref="A94:O94"/>
    <mergeCell ref="D95:E95"/>
    <mergeCell ref="F83:N83"/>
    <mergeCell ref="M48:O48"/>
    <mergeCell ref="A49:B49"/>
    <mergeCell ref="M50:O50"/>
    <mergeCell ref="J51:J52"/>
    <mergeCell ref="K51:K52"/>
    <mergeCell ref="L51:L52"/>
    <mergeCell ref="M51:O51"/>
    <mergeCell ref="M52:O52"/>
    <mergeCell ref="E56:I56"/>
    <mergeCell ref="K56:M56"/>
    <mergeCell ref="B59:J59"/>
    <mergeCell ref="A72:P72"/>
    <mergeCell ref="B76:N76"/>
    <mergeCell ref="M43:O43"/>
    <mergeCell ref="A44:B44"/>
    <mergeCell ref="M45:O45"/>
    <mergeCell ref="J46:J47"/>
    <mergeCell ref="K46:K47"/>
    <mergeCell ref="L46:L47"/>
    <mergeCell ref="M46:O46"/>
    <mergeCell ref="M47:O47"/>
    <mergeCell ref="M38:O38"/>
    <mergeCell ref="A39:B39"/>
    <mergeCell ref="M40:O40"/>
    <mergeCell ref="J41:J42"/>
    <mergeCell ref="K41:K42"/>
    <mergeCell ref="L41:L42"/>
    <mergeCell ref="M41:O41"/>
    <mergeCell ref="M42:O42"/>
    <mergeCell ref="M33:O33"/>
    <mergeCell ref="A34:B34"/>
    <mergeCell ref="M35:O35"/>
    <mergeCell ref="J36:J37"/>
    <mergeCell ref="K36:K37"/>
    <mergeCell ref="L36:L37"/>
    <mergeCell ref="M36:O36"/>
    <mergeCell ref="M37:O37"/>
    <mergeCell ref="M28:O28"/>
    <mergeCell ref="A29:B29"/>
    <mergeCell ref="M30:O30"/>
    <mergeCell ref="J31:J32"/>
    <mergeCell ref="K31:K32"/>
    <mergeCell ref="L31:L32"/>
    <mergeCell ref="M31:O31"/>
    <mergeCell ref="M32:O32"/>
    <mergeCell ref="M23:O23"/>
    <mergeCell ref="A24:B24"/>
    <mergeCell ref="M25:O25"/>
    <mergeCell ref="J26:J27"/>
    <mergeCell ref="K26:K27"/>
    <mergeCell ref="L26:L27"/>
    <mergeCell ref="M26:O26"/>
    <mergeCell ref="M27:O27"/>
    <mergeCell ref="M18:O18"/>
    <mergeCell ref="A19:B19"/>
    <mergeCell ref="M20:O20"/>
    <mergeCell ref="J21:J22"/>
    <mergeCell ref="K21:K22"/>
    <mergeCell ref="L21:L22"/>
    <mergeCell ref="M21:O21"/>
    <mergeCell ref="M22:O22"/>
    <mergeCell ref="M13:O13"/>
    <mergeCell ref="A14:B14"/>
    <mergeCell ref="M15:O15"/>
    <mergeCell ref="J16:J17"/>
    <mergeCell ref="K16:K17"/>
    <mergeCell ref="L16:L17"/>
    <mergeCell ref="M16:O16"/>
    <mergeCell ref="M17:O17"/>
    <mergeCell ref="A9:B9"/>
    <mergeCell ref="M10:O10"/>
    <mergeCell ref="J11:J12"/>
    <mergeCell ref="K11:K12"/>
    <mergeCell ref="L11:L12"/>
    <mergeCell ref="M11:O11"/>
    <mergeCell ref="M12:O12"/>
    <mergeCell ref="M8:O8"/>
    <mergeCell ref="B1:J1"/>
    <mergeCell ref="J6:J7"/>
    <mergeCell ref="K6:K7"/>
    <mergeCell ref="L6:L7"/>
    <mergeCell ref="M6:O7"/>
  </mergeCells>
  <phoneticPr fontId="3"/>
  <dataValidations count="2">
    <dataValidation type="list" allowBlank="1" showInputMessage="1" showErrorMessage="1" sqref="C9:I9 C14:I14 C19:I19 C24:I24 C29:I29 C34:I34 C39:I39 C44:I44 C49:I49">
      <formula1>"○,　"</formula1>
    </dataValidation>
    <dataValidation type="list" allowBlank="1" showInputMessage="1" sqref="L20 L15 L10 L25 L30 L35 L40 K10:K11 K15:K16 K20:K21 K25:K26 K30:K31 K35:K36 K40:K41 K45:K46 L45 K50:K51 L50">
      <formula1>"100回未満,100回以上,150回以上"</formula1>
    </dataValidation>
  </dataValidations>
  <pageMargins left="0.78740157480314965" right="0.39370078740157483" top="0.39370078740157483" bottom="0.39370078740157483" header="0.31496062992125984" footer="0.31496062992125984"/>
  <pageSetup paperSize="9" scale="72" orientation="portrait" r:id="rId1"/>
  <rowBreaks count="2" manualBreakCount="2">
    <brk id="57" max="13" man="1"/>
    <brk id="94"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AV49"/>
  <sheetViews>
    <sheetView view="pageBreakPreview" topLeftCell="A28" zoomScaleNormal="100" zoomScaleSheetLayoutView="100" workbookViewId="0">
      <selection activeCell="G14" sqref="G14"/>
    </sheetView>
  </sheetViews>
  <sheetFormatPr defaultColWidth="2.58203125" defaultRowHeight="19.5" customHeight="1"/>
  <cols>
    <col min="1" max="16384" width="2.58203125" style="117"/>
  </cols>
  <sheetData>
    <row r="1" spans="1:43" ht="19.5" customHeight="1">
      <c r="A1" s="30"/>
      <c r="B1" s="30"/>
      <c r="C1" s="30"/>
      <c r="D1" s="30"/>
      <c r="E1" s="30"/>
      <c r="F1" s="30"/>
      <c r="G1" s="30"/>
      <c r="H1" s="30"/>
      <c r="I1" s="30"/>
      <c r="J1" s="30"/>
      <c r="K1" s="30"/>
      <c r="L1" s="30"/>
      <c r="M1" s="30"/>
      <c r="N1" s="30"/>
      <c r="O1" s="30"/>
      <c r="P1" s="30"/>
      <c r="Q1" s="30"/>
      <c r="R1" s="30"/>
      <c r="S1" s="30"/>
      <c r="T1" s="30"/>
      <c r="U1" s="48"/>
      <c r="V1" s="48"/>
      <c r="W1" s="48"/>
      <c r="X1" s="48"/>
      <c r="Y1" s="48"/>
      <c r="Z1" s="30"/>
      <c r="AA1" s="30"/>
      <c r="AB1" s="30"/>
      <c r="AC1" s="30"/>
      <c r="AD1" s="30"/>
      <c r="AE1" s="30"/>
      <c r="AF1" s="30"/>
      <c r="AG1" s="30"/>
      <c r="AH1" s="49"/>
      <c r="AI1" s="122"/>
      <c r="AJ1" s="122"/>
      <c r="AK1" s="122"/>
      <c r="AL1" s="49"/>
      <c r="AM1" s="49"/>
      <c r="AN1" s="49"/>
      <c r="AO1" s="49"/>
      <c r="AP1" s="49" t="s">
        <v>58</v>
      </c>
    </row>
    <row r="2" spans="1:43" ht="19.5" customHeight="1">
      <c r="A2" s="50" t="s">
        <v>59</v>
      </c>
      <c r="B2" s="50"/>
      <c r="C2" s="50"/>
      <c r="D2" s="50"/>
      <c r="E2" s="50"/>
      <c r="F2" s="50"/>
      <c r="G2" s="122"/>
      <c r="H2" s="122"/>
      <c r="I2" s="122"/>
      <c r="J2" s="122"/>
      <c r="K2" s="122"/>
      <c r="L2" s="122"/>
      <c r="M2" s="122"/>
      <c r="N2" s="122"/>
      <c r="O2" s="122"/>
      <c r="P2" s="122"/>
      <c r="Q2" s="122"/>
      <c r="R2" s="122"/>
      <c r="S2" s="122"/>
      <c r="T2" s="122"/>
      <c r="U2" s="48"/>
      <c r="V2" s="30"/>
      <c r="W2" s="30"/>
      <c r="X2" s="30"/>
      <c r="Y2" s="30"/>
      <c r="Z2" s="122"/>
      <c r="AA2" s="122"/>
      <c r="AB2" s="122"/>
      <c r="AC2" s="122"/>
      <c r="AD2" s="122"/>
      <c r="AE2" s="122"/>
      <c r="AF2" s="122"/>
      <c r="AG2" s="122"/>
      <c r="AH2" s="122"/>
      <c r="AI2" s="122"/>
      <c r="AJ2" s="122"/>
      <c r="AK2" s="122"/>
      <c r="AL2" s="122"/>
      <c r="AM2" s="122"/>
      <c r="AN2" s="122"/>
      <c r="AO2" s="122"/>
      <c r="AP2" s="122"/>
    </row>
    <row r="3" spans="1:43" ht="19.5" customHeight="1">
      <c r="A3" s="50"/>
      <c r="B3" s="50"/>
      <c r="C3" s="50"/>
      <c r="D3" s="50"/>
      <c r="E3" s="50"/>
      <c r="F3" s="50"/>
      <c r="G3" s="122"/>
      <c r="H3" s="122"/>
      <c r="I3" s="122"/>
      <c r="J3" s="122"/>
      <c r="K3" s="122"/>
      <c r="L3" s="122"/>
      <c r="M3" s="122"/>
      <c r="N3" s="122"/>
      <c r="O3" s="122"/>
      <c r="P3" s="122"/>
      <c r="Q3" s="122"/>
      <c r="R3" s="122"/>
      <c r="S3" s="122"/>
      <c r="T3" s="122"/>
      <c r="U3" s="44"/>
      <c r="V3" s="44"/>
      <c r="W3" s="44"/>
      <c r="X3" s="44"/>
      <c r="Y3" s="44"/>
      <c r="Z3" s="122"/>
      <c r="AA3" s="122"/>
      <c r="AB3" s="122"/>
      <c r="AC3" s="122"/>
      <c r="AD3" s="44"/>
      <c r="AE3" s="44"/>
      <c r="AF3" s="185" t="s">
        <v>36</v>
      </c>
      <c r="AG3" s="185"/>
      <c r="AH3" s="186"/>
      <c r="AI3" s="186"/>
      <c r="AJ3" s="51" t="s">
        <v>37</v>
      </c>
      <c r="AK3" s="186"/>
      <c r="AL3" s="186"/>
      <c r="AM3" s="51" t="s">
        <v>38</v>
      </c>
      <c r="AN3" s="186"/>
      <c r="AO3" s="186"/>
      <c r="AP3" s="51" t="s">
        <v>39</v>
      </c>
    </row>
    <row r="4" spans="1:43" ht="19.5" customHeight="1">
      <c r="A4" s="122"/>
      <c r="B4" s="122"/>
      <c r="C4" s="122"/>
      <c r="D4" s="122"/>
      <c r="E4" s="122"/>
      <c r="F4" s="122"/>
      <c r="G4" s="122"/>
      <c r="H4" s="122"/>
      <c r="I4" s="122"/>
      <c r="J4" s="122"/>
      <c r="K4" s="122"/>
      <c r="L4" s="122"/>
      <c r="M4" s="122"/>
      <c r="N4" s="122"/>
      <c r="O4" s="122"/>
      <c r="P4" s="122"/>
      <c r="Q4" s="122"/>
      <c r="R4" s="122"/>
      <c r="S4" s="122"/>
      <c r="T4" s="122"/>
      <c r="U4" s="44"/>
      <c r="V4" s="44"/>
      <c r="W4" s="44"/>
      <c r="X4" s="44"/>
      <c r="Y4" s="44"/>
      <c r="Z4" s="122"/>
      <c r="AA4" s="122"/>
      <c r="AB4" s="122"/>
      <c r="AC4" s="122"/>
      <c r="AD4" s="44"/>
      <c r="AE4" s="44"/>
      <c r="AF4" s="44"/>
      <c r="AG4" s="44"/>
      <c r="AH4" s="44"/>
      <c r="AI4" s="44"/>
      <c r="AJ4" s="44"/>
      <c r="AK4" s="44"/>
      <c r="AL4" s="44"/>
      <c r="AM4" s="44"/>
      <c r="AN4" s="44"/>
      <c r="AO4" s="44"/>
      <c r="AP4" s="44"/>
    </row>
    <row r="5" spans="1:43" ht="19.5" customHeight="1">
      <c r="A5" s="122"/>
      <c r="B5" s="122"/>
      <c r="C5" s="122"/>
      <c r="D5" s="122"/>
      <c r="E5" s="122"/>
      <c r="F5" s="122"/>
      <c r="G5" s="122"/>
      <c r="H5" s="122"/>
      <c r="I5" s="122"/>
      <c r="J5" s="122"/>
      <c r="K5" s="122"/>
      <c r="L5" s="122"/>
      <c r="M5" s="122"/>
      <c r="N5" s="122"/>
      <c r="O5" s="122"/>
      <c r="P5" s="122"/>
      <c r="Q5" s="122"/>
      <c r="R5" s="122"/>
      <c r="S5" s="122"/>
      <c r="T5" s="122"/>
      <c r="U5" s="122"/>
      <c r="V5" s="122"/>
      <c r="W5" s="122"/>
      <c r="X5" s="52" t="s">
        <v>60</v>
      </c>
      <c r="Y5" s="53"/>
      <c r="Z5" s="53"/>
      <c r="AA5" s="53"/>
      <c r="AB5" s="53"/>
      <c r="AC5" s="54"/>
      <c r="AD5" s="55" t="s">
        <v>61</v>
      </c>
      <c r="AE5" s="187"/>
      <c r="AF5" s="187"/>
      <c r="AG5" s="187"/>
      <c r="AH5" s="56" t="s">
        <v>62</v>
      </c>
      <c r="AI5" s="187"/>
      <c r="AJ5" s="187"/>
      <c r="AK5" s="187"/>
      <c r="AL5" s="187"/>
      <c r="AM5" s="57"/>
      <c r="AN5" s="57"/>
      <c r="AO5" s="57"/>
      <c r="AP5" s="57"/>
      <c r="AQ5" s="58"/>
    </row>
    <row r="6" spans="1:43" ht="19.5" customHeight="1">
      <c r="A6" s="122"/>
      <c r="B6" s="122"/>
      <c r="C6" s="122"/>
      <c r="D6" s="122"/>
      <c r="E6" s="122"/>
      <c r="F6" s="122"/>
      <c r="G6" s="122"/>
      <c r="H6" s="122"/>
      <c r="I6" s="122"/>
      <c r="J6" s="122"/>
      <c r="K6" s="122"/>
      <c r="L6" s="122"/>
      <c r="M6" s="122"/>
      <c r="N6" s="122"/>
      <c r="O6" s="122"/>
      <c r="P6" s="122"/>
      <c r="Q6" s="122"/>
      <c r="R6" s="122"/>
      <c r="S6" s="122"/>
      <c r="T6" s="122"/>
      <c r="U6" s="122"/>
      <c r="V6" s="122"/>
      <c r="W6" s="122"/>
      <c r="X6" s="52" t="s">
        <v>54</v>
      </c>
      <c r="Y6" s="53"/>
      <c r="Z6" s="53"/>
      <c r="AA6" s="53"/>
      <c r="AB6" s="53"/>
      <c r="AC6" s="52"/>
      <c r="AD6" s="196"/>
      <c r="AE6" s="196"/>
      <c r="AF6" s="196"/>
      <c r="AG6" s="196"/>
      <c r="AH6" s="196"/>
      <c r="AI6" s="196"/>
      <c r="AJ6" s="196"/>
      <c r="AK6" s="196"/>
      <c r="AL6" s="196"/>
      <c r="AM6" s="196"/>
      <c r="AN6" s="196"/>
      <c r="AO6" s="196"/>
      <c r="AP6" s="196"/>
      <c r="AQ6" s="58"/>
    </row>
    <row r="7" spans="1:43" ht="19.5" customHeight="1">
      <c r="A7" s="122"/>
      <c r="B7" s="122"/>
      <c r="C7" s="122"/>
      <c r="D7" s="122"/>
      <c r="E7" s="122"/>
      <c r="F7" s="122"/>
      <c r="G7" s="122"/>
      <c r="H7" s="122"/>
      <c r="I7" s="122"/>
      <c r="J7" s="122"/>
      <c r="K7" s="122"/>
      <c r="L7" s="122"/>
      <c r="M7" s="122"/>
      <c r="N7" s="122"/>
      <c r="O7" s="122"/>
      <c r="P7" s="122"/>
      <c r="Q7" s="122"/>
      <c r="R7" s="122"/>
      <c r="S7" s="122"/>
      <c r="T7" s="122"/>
      <c r="U7" s="122"/>
      <c r="V7" s="122"/>
      <c r="W7" s="122"/>
      <c r="X7" s="52" t="s">
        <v>63</v>
      </c>
      <c r="Y7" s="53"/>
      <c r="Z7" s="53"/>
      <c r="AA7" s="53"/>
      <c r="AB7" s="53"/>
      <c r="AC7" s="59"/>
      <c r="AD7" s="196"/>
      <c r="AE7" s="196"/>
      <c r="AF7" s="196"/>
      <c r="AG7" s="196"/>
      <c r="AH7" s="196"/>
      <c r="AI7" s="196"/>
      <c r="AJ7" s="196"/>
      <c r="AK7" s="196"/>
      <c r="AL7" s="196"/>
      <c r="AM7" s="196"/>
      <c r="AN7" s="196"/>
      <c r="AO7" s="196"/>
      <c r="AP7" s="196"/>
      <c r="AQ7" s="58"/>
    </row>
    <row r="8" spans="1:43" ht="19.5" customHeight="1">
      <c r="A8" s="122"/>
      <c r="B8" s="122"/>
      <c r="C8" s="122"/>
      <c r="D8" s="122"/>
      <c r="E8" s="122"/>
      <c r="F8" s="122"/>
      <c r="G8" s="122"/>
      <c r="H8" s="122"/>
      <c r="I8" s="122"/>
      <c r="J8" s="122"/>
      <c r="K8" s="122"/>
      <c r="L8" s="122"/>
      <c r="M8" s="122"/>
      <c r="N8" s="122"/>
      <c r="O8" s="122"/>
      <c r="P8" s="122"/>
      <c r="Q8" s="122"/>
      <c r="R8" s="122"/>
      <c r="S8" s="122"/>
      <c r="T8" s="122"/>
      <c r="U8" s="122"/>
      <c r="V8" s="122"/>
      <c r="W8" s="122"/>
      <c r="X8" s="52" t="s">
        <v>64</v>
      </c>
      <c r="Y8" s="53"/>
      <c r="Z8" s="53"/>
      <c r="AA8" s="53"/>
      <c r="AB8" s="53"/>
      <c r="AC8" s="52"/>
      <c r="AD8" s="196"/>
      <c r="AE8" s="196"/>
      <c r="AF8" s="196"/>
      <c r="AG8" s="196"/>
      <c r="AH8" s="196"/>
      <c r="AI8" s="196"/>
      <c r="AJ8" s="196"/>
      <c r="AK8" s="196"/>
      <c r="AL8" s="196"/>
      <c r="AM8" s="196"/>
      <c r="AN8" s="196"/>
      <c r="AO8" s="196"/>
      <c r="AP8" s="60" t="s">
        <v>42</v>
      </c>
      <c r="AQ8" s="58"/>
    </row>
    <row r="9" spans="1:43" ht="19.5" customHeight="1">
      <c r="A9" s="122"/>
      <c r="B9" s="122"/>
      <c r="C9" s="122"/>
      <c r="D9" s="122"/>
      <c r="E9" s="122"/>
      <c r="F9" s="122"/>
      <c r="G9" s="122"/>
      <c r="H9" s="122"/>
      <c r="I9" s="122"/>
      <c r="J9" s="122"/>
      <c r="K9" s="122"/>
      <c r="L9" s="122"/>
      <c r="M9" s="122"/>
      <c r="N9" s="122"/>
      <c r="O9" s="122"/>
      <c r="P9" s="122"/>
      <c r="Q9" s="122"/>
      <c r="R9" s="122"/>
      <c r="S9" s="122"/>
      <c r="T9" s="122"/>
      <c r="U9" s="122"/>
      <c r="V9" s="122"/>
      <c r="W9" s="122"/>
      <c r="X9" s="44"/>
      <c r="Y9" s="44"/>
      <c r="Z9" s="44"/>
      <c r="AA9" s="44"/>
      <c r="AB9" s="44"/>
      <c r="AC9" s="44"/>
      <c r="AD9" s="61"/>
      <c r="AE9" s="61"/>
      <c r="AF9" s="61"/>
      <c r="AG9" s="61"/>
      <c r="AH9" s="61"/>
      <c r="AI9" s="61"/>
      <c r="AJ9" s="61"/>
      <c r="AK9" s="61"/>
      <c r="AL9" s="61"/>
      <c r="AM9" s="61"/>
      <c r="AN9" s="61"/>
      <c r="AO9" s="61"/>
      <c r="AP9" s="61"/>
    </row>
    <row r="10" spans="1:43" ht="19.5" customHeigh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52" t="s">
        <v>65</v>
      </c>
      <c r="Y10" s="53"/>
      <c r="Z10" s="53"/>
      <c r="AA10" s="53"/>
      <c r="AB10" s="53"/>
      <c r="AC10" s="52"/>
      <c r="AD10" s="197"/>
      <c r="AE10" s="197"/>
      <c r="AF10" s="197"/>
      <c r="AG10" s="197"/>
      <c r="AH10" s="197"/>
      <c r="AI10" s="197"/>
      <c r="AJ10" s="197"/>
      <c r="AK10" s="197"/>
      <c r="AL10" s="197"/>
      <c r="AM10" s="197"/>
      <c r="AN10" s="197"/>
      <c r="AO10" s="197"/>
      <c r="AP10" s="197"/>
      <c r="AQ10" s="58"/>
    </row>
    <row r="11" spans="1:43" ht="19.5" customHeight="1">
      <c r="A11" s="122"/>
      <c r="B11" s="122"/>
      <c r="C11" s="122"/>
      <c r="D11" s="122"/>
      <c r="E11" s="122"/>
      <c r="F11" s="122"/>
      <c r="G11" s="122"/>
      <c r="H11" s="122"/>
      <c r="I11" s="122"/>
      <c r="J11" s="122"/>
      <c r="K11" s="122"/>
      <c r="L11" s="122"/>
      <c r="M11" s="122"/>
      <c r="N11" s="122"/>
      <c r="O11" s="122"/>
      <c r="P11" s="122"/>
      <c r="Q11" s="122"/>
      <c r="R11" s="122"/>
      <c r="S11" s="122"/>
      <c r="T11" s="122"/>
      <c r="U11" s="122"/>
      <c r="V11" s="122"/>
      <c r="W11" s="122"/>
      <c r="X11" s="52" t="s">
        <v>66</v>
      </c>
      <c r="Y11" s="53"/>
      <c r="Z11" s="53"/>
      <c r="AA11" s="53"/>
      <c r="AB11" s="53"/>
      <c r="AC11" s="52"/>
      <c r="AD11" s="196"/>
      <c r="AE11" s="196"/>
      <c r="AF11" s="196"/>
      <c r="AG11" s="196"/>
      <c r="AH11" s="196"/>
      <c r="AI11" s="196"/>
      <c r="AJ11" s="196"/>
      <c r="AK11" s="196"/>
      <c r="AL11" s="196"/>
      <c r="AM11" s="196"/>
      <c r="AN11" s="196"/>
      <c r="AO11" s="196"/>
      <c r="AP11" s="196"/>
      <c r="AQ11" s="58"/>
    </row>
    <row r="12" spans="1:43" ht="19.5" customHeight="1">
      <c r="A12" s="122"/>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row>
    <row r="13" spans="1:43" ht="19.5" customHeight="1">
      <c r="A13" s="198" t="s">
        <v>67</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3" ht="19.5" customHeight="1">
      <c r="A14" s="198"/>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3" ht="19.5" customHeight="1">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row>
    <row r="16" spans="1:43" ht="19.5" customHeight="1">
      <c r="A16" s="188" t="s">
        <v>168</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row>
    <row r="17" spans="1:46" ht="19.5" customHeight="1">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row>
    <row r="18" spans="1:46" ht="19.5" customHeight="1">
      <c r="A18" s="122"/>
      <c r="B18" s="122"/>
      <c r="C18" s="122"/>
      <c r="D18" s="122"/>
      <c r="E18" s="122"/>
      <c r="F18" s="122"/>
      <c r="G18" s="62"/>
      <c r="H18" s="62"/>
      <c r="I18" s="62"/>
      <c r="J18" s="50"/>
      <c r="K18" s="50"/>
      <c r="L18" s="50"/>
      <c r="M18" s="50"/>
      <c r="N18" s="50"/>
      <c r="O18" s="50"/>
      <c r="P18" s="63"/>
      <c r="Q18" s="63"/>
      <c r="R18" s="63"/>
      <c r="S18" s="63"/>
      <c r="T18" s="63"/>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row>
    <row r="19" spans="1:46" ht="19.5" customHeight="1">
      <c r="A19" s="122"/>
      <c r="B19" s="122"/>
      <c r="C19" s="122"/>
      <c r="D19" s="122"/>
      <c r="E19" s="122"/>
      <c r="F19" s="122"/>
      <c r="G19" s="189" t="s">
        <v>68</v>
      </c>
      <c r="H19" s="189"/>
      <c r="I19" s="189"/>
      <c r="J19" s="189"/>
      <c r="K19" s="189"/>
      <c r="L19" s="191">
        <f>+L43+Q43+V43+AD43+AL43</f>
        <v>0</v>
      </c>
      <c r="M19" s="191"/>
      <c r="N19" s="191"/>
      <c r="O19" s="191"/>
      <c r="P19" s="191"/>
      <c r="Q19" s="191"/>
      <c r="R19" s="191"/>
      <c r="S19" s="191"/>
      <c r="T19" s="191"/>
      <c r="U19" s="191"/>
      <c r="V19" s="191"/>
      <c r="W19" s="191"/>
      <c r="X19" s="191"/>
      <c r="Y19" s="191"/>
      <c r="Z19" s="191"/>
      <c r="AA19" s="193" t="s">
        <v>69</v>
      </c>
      <c r="AB19" s="193"/>
      <c r="AC19" s="64"/>
      <c r="AD19" s="122"/>
      <c r="AE19" s="122"/>
      <c r="AF19" s="122"/>
      <c r="AG19" s="122"/>
      <c r="AH19" s="122"/>
      <c r="AI19" s="122"/>
      <c r="AJ19" s="122"/>
      <c r="AK19" s="122"/>
      <c r="AL19" s="122"/>
      <c r="AM19" s="122"/>
      <c r="AN19" s="122"/>
      <c r="AO19" s="122"/>
      <c r="AP19" s="122"/>
    </row>
    <row r="20" spans="1:46" ht="19.5" customHeight="1">
      <c r="A20" s="122"/>
      <c r="B20" s="122"/>
      <c r="C20" s="122"/>
      <c r="D20" s="122"/>
      <c r="E20" s="122"/>
      <c r="F20" s="122"/>
      <c r="G20" s="190"/>
      <c r="H20" s="190"/>
      <c r="I20" s="190"/>
      <c r="J20" s="190"/>
      <c r="K20" s="190"/>
      <c r="L20" s="192"/>
      <c r="M20" s="192"/>
      <c r="N20" s="192"/>
      <c r="O20" s="192"/>
      <c r="P20" s="192"/>
      <c r="Q20" s="192"/>
      <c r="R20" s="192"/>
      <c r="S20" s="192"/>
      <c r="T20" s="192"/>
      <c r="U20" s="192"/>
      <c r="V20" s="192"/>
      <c r="W20" s="192"/>
      <c r="X20" s="192"/>
      <c r="Y20" s="192"/>
      <c r="Z20" s="192"/>
      <c r="AA20" s="194"/>
      <c r="AB20" s="194"/>
      <c r="AC20" s="64"/>
      <c r="AD20" s="122"/>
      <c r="AE20" s="122"/>
      <c r="AF20" s="122"/>
      <c r="AG20" s="122"/>
      <c r="AH20" s="122"/>
      <c r="AI20" s="122"/>
      <c r="AJ20" s="122"/>
      <c r="AK20" s="122"/>
      <c r="AL20" s="122"/>
      <c r="AM20" s="122"/>
      <c r="AN20" s="122"/>
      <c r="AO20" s="122"/>
      <c r="AP20" s="122"/>
    </row>
    <row r="21" spans="1:46" ht="19.5" customHeight="1">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row>
    <row r="22" spans="1:46" ht="19.5" customHeight="1">
      <c r="A22" s="30" t="s">
        <v>70</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122"/>
      <c r="AJ22" s="122"/>
      <c r="AK22" s="122"/>
      <c r="AL22" s="122"/>
      <c r="AM22" s="122"/>
      <c r="AN22" s="122"/>
      <c r="AO22" s="122"/>
      <c r="AP22" s="122"/>
    </row>
    <row r="23" spans="1:46" ht="19.5" customHeight="1">
      <c r="A23" s="3" t="s">
        <v>169</v>
      </c>
      <c r="B23" s="3"/>
      <c r="C23" s="3"/>
      <c r="D23" s="3"/>
      <c r="E23" s="3"/>
      <c r="F23" s="3"/>
      <c r="G23" s="122"/>
      <c r="H23" s="122"/>
      <c r="I23" s="122"/>
      <c r="J23" s="122"/>
      <c r="K23" s="122"/>
      <c r="L23" s="30"/>
      <c r="M23" s="30"/>
      <c r="N23" s="30"/>
      <c r="O23" s="30"/>
      <c r="P23" s="30"/>
      <c r="Q23" s="30"/>
      <c r="R23" s="30"/>
      <c r="S23" s="30"/>
      <c r="T23" s="30"/>
      <c r="U23" s="30"/>
      <c r="V23" s="30"/>
      <c r="W23" s="30"/>
      <c r="X23" s="30"/>
      <c r="Y23" s="30"/>
      <c r="Z23" s="30"/>
      <c r="AA23" s="30"/>
      <c r="AB23" s="30"/>
      <c r="AC23" s="30"/>
      <c r="AD23" s="30"/>
      <c r="AE23" s="30"/>
      <c r="AF23" s="30"/>
      <c r="AG23" s="30"/>
      <c r="AH23" s="122"/>
      <c r="AI23" s="122"/>
      <c r="AJ23" s="122"/>
      <c r="AK23" s="122"/>
      <c r="AL23" s="122"/>
      <c r="AM23" s="122"/>
      <c r="AN23" s="122"/>
      <c r="AO23" s="122"/>
      <c r="AP23" s="122"/>
    </row>
    <row r="24" spans="1:46" ht="19.5" customHeight="1">
      <c r="A24" s="122" t="s">
        <v>151</v>
      </c>
      <c r="B24" s="122"/>
      <c r="C24" s="122"/>
      <c r="D24" s="122"/>
      <c r="E24" s="122"/>
      <c r="F24" s="122"/>
      <c r="G24" s="122"/>
      <c r="H24" s="122"/>
      <c r="I24" s="122"/>
      <c r="J24" s="122"/>
      <c r="K24" s="122"/>
      <c r="L24" s="65"/>
      <c r="M24" s="122"/>
      <c r="N24" s="122"/>
      <c r="O24" s="122"/>
      <c r="P24" s="54"/>
      <c r="Q24" s="195">
        <f>COUNTIFS('様式4 (第10期)'!$K$8:$K$52,"50回以上100回未満",'様式4 (第10期)'!$L$8:$L$52,"実施")</f>
        <v>0</v>
      </c>
      <c r="R24" s="195"/>
      <c r="S24" s="66" t="s">
        <v>71</v>
      </c>
      <c r="T24" s="122" t="s">
        <v>72</v>
      </c>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row>
    <row r="25" spans="1:46" ht="19.5" customHeight="1">
      <c r="A25" s="122" t="s">
        <v>153</v>
      </c>
      <c r="B25" s="122"/>
      <c r="C25" s="122"/>
      <c r="D25" s="122"/>
      <c r="E25" s="122"/>
      <c r="F25" s="122"/>
      <c r="G25" s="122"/>
      <c r="H25" s="122"/>
      <c r="I25" s="122"/>
      <c r="J25" s="122"/>
      <c r="K25" s="122"/>
      <c r="L25" s="65"/>
      <c r="M25" s="122"/>
      <c r="N25" s="122"/>
      <c r="O25" s="122"/>
      <c r="P25" s="54"/>
      <c r="Q25" s="195">
        <f>COUNTIFS('様式4 (第10期)'!$K$8:$K$52,"100回以上150回未満",'様式4 (第10期)'!$L$8:$L$52,"実施")</f>
        <v>0</v>
      </c>
      <c r="R25" s="195"/>
      <c r="S25" s="67" t="s">
        <v>71</v>
      </c>
      <c r="T25" s="122" t="s">
        <v>73</v>
      </c>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row>
    <row r="26" spans="1:46" ht="19.5" customHeight="1">
      <c r="A26" s="122" t="s">
        <v>152</v>
      </c>
      <c r="B26" s="122"/>
      <c r="C26" s="122"/>
      <c r="D26" s="122"/>
      <c r="E26" s="122"/>
      <c r="F26" s="122"/>
      <c r="G26" s="122"/>
      <c r="H26" s="122"/>
      <c r="I26" s="122"/>
      <c r="J26" s="122"/>
      <c r="K26" s="122"/>
      <c r="L26" s="122"/>
      <c r="M26" s="122"/>
      <c r="N26" s="122"/>
      <c r="O26" s="122"/>
      <c r="P26" s="54"/>
      <c r="Q26" s="195">
        <f>COUNTIFS('様式4 (第10期)'!$K$8:$K$52,"150回以上",'様式4 (第10期)'!$L$8:$L$52,"実施")</f>
        <v>0</v>
      </c>
      <c r="R26" s="195"/>
      <c r="S26" s="67" t="s">
        <v>71</v>
      </c>
      <c r="T26" s="122" t="s">
        <v>74</v>
      </c>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row>
    <row r="27" spans="1:46" ht="19.5" customHeight="1">
      <c r="A27" s="115" t="s">
        <v>150</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122"/>
      <c r="AJ27" s="122"/>
      <c r="AK27" s="122"/>
      <c r="AL27" s="122"/>
      <c r="AM27" s="122"/>
      <c r="AN27" s="122"/>
      <c r="AO27" s="122"/>
      <c r="AP27" s="4"/>
    </row>
    <row r="28" spans="1:46" ht="19.5" customHeight="1" thickBo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122"/>
      <c r="AJ28" s="122"/>
      <c r="AK28" s="122"/>
      <c r="AL28" s="122"/>
      <c r="AM28" s="122"/>
      <c r="AN28" s="122"/>
      <c r="AO28" s="122"/>
      <c r="AP28" s="4"/>
    </row>
    <row r="29" spans="1:46" ht="19.5" customHeight="1" thickBot="1">
      <c r="A29" s="30"/>
      <c r="B29" s="30"/>
      <c r="C29" s="30"/>
      <c r="D29" s="30"/>
      <c r="E29" s="30"/>
      <c r="F29" s="30"/>
      <c r="G29" s="30"/>
      <c r="H29" s="30"/>
      <c r="I29" s="30"/>
      <c r="J29" s="30"/>
      <c r="K29" s="30"/>
      <c r="L29" s="208" t="s">
        <v>75</v>
      </c>
      <c r="M29" s="209"/>
      <c r="N29" s="209"/>
      <c r="O29" s="209"/>
      <c r="P29" s="209"/>
      <c r="Q29" s="209"/>
      <c r="R29" s="209"/>
      <c r="S29" s="209"/>
      <c r="T29" s="209"/>
      <c r="U29" s="209"/>
      <c r="V29" s="209"/>
      <c r="W29" s="209"/>
      <c r="X29" s="209"/>
      <c r="Y29" s="209"/>
      <c r="Z29" s="210"/>
      <c r="AA29" s="208" t="s">
        <v>76</v>
      </c>
      <c r="AB29" s="209"/>
      <c r="AC29" s="209"/>
      <c r="AD29" s="209"/>
      <c r="AE29" s="209"/>
      <c r="AF29" s="209"/>
      <c r="AG29" s="209"/>
      <c r="AH29" s="209"/>
      <c r="AI29" s="209"/>
      <c r="AJ29" s="209"/>
      <c r="AK29" s="209"/>
      <c r="AL29" s="209"/>
      <c r="AM29" s="209"/>
      <c r="AN29" s="209"/>
      <c r="AO29" s="209"/>
      <c r="AP29" s="210"/>
    </row>
    <row r="30" spans="1:46" ht="19.5" customHeight="1">
      <c r="A30" s="68"/>
      <c r="B30" s="69"/>
      <c r="C30" s="69"/>
      <c r="D30" s="69"/>
      <c r="E30" s="69"/>
      <c r="F30" s="69"/>
      <c r="G30" s="211" t="s">
        <v>77</v>
      </c>
      <c r="H30" s="212"/>
      <c r="I30" s="212"/>
      <c r="J30" s="212"/>
      <c r="K30" s="213"/>
      <c r="L30" s="217" t="s">
        <v>78</v>
      </c>
      <c r="M30" s="212"/>
      <c r="N30" s="212"/>
      <c r="O30" s="212"/>
      <c r="P30" s="218"/>
      <c r="Q30" s="221" t="s">
        <v>79</v>
      </c>
      <c r="R30" s="212"/>
      <c r="S30" s="212"/>
      <c r="T30" s="212"/>
      <c r="U30" s="218"/>
      <c r="V30" s="221" t="s">
        <v>80</v>
      </c>
      <c r="W30" s="212"/>
      <c r="X30" s="212"/>
      <c r="Y30" s="212"/>
      <c r="Z30" s="213"/>
      <c r="AA30" s="223" t="s">
        <v>163</v>
      </c>
      <c r="AB30" s="224"/>
      <c r="AC30" s="224"/>
      <c r="AD30" s="224"/>
      <c r="AE30" s="224"/>
      <c r="AF30" s="224"/>
      <c r="AG30" s="224"/>
      <c r="AH30" s="225"/>
      <c r="AI30" s="229" t="s">
        <v>164</v>
      </c>
      <c r="AJ30" s="224"/>
      <c r="AK30" s="224"/>
      <c r="AL30" s="224"/>
      <c r="AM30" s="224"/>
      <c r="AN30" s="224"/>
      <c r="AO30" s="224"/>
      <c r="AP30" s="230"/>
      <c r="AR30" s="70"/>
    </row>
    <row r="31" spans="1:46" ht="19.5" customHeight="1">
      <c r="A31" s="71"/>
      <c r="B31" s="72"/>
      <c r="C31" s="72"/>
      <c r="D31" s="72"/>
      <c r="E31" s="72"/>
      <c r="F31" s="72"/>
      <c r="G31" s="214"/>
      <c r="H31" s="215"/>
      <c r="I31" s="215"/>
      <c r="J31" s="215"/>
      <c r="K31" s="216"/>
      <c r="L31" s="219"/>
      <c r="M31" s="215"/>
      <c r="N31" s="215"/>
      <c r="O31" s="215"/>
      <c r="P31" s="220"/>
      <c r="Q31" s="222"/>
      <c r="R31" s="215"/>
      <c r="S31" s="215"/>
      <c r="T31" s="215"/>
      <c r="U31" s="220"/>
      <c r="V31" s="222"/>
      <c r="W31" s="215"/>
      <c r="X31" s="215"/>
      <c r="Y31" s="215"/>
      <c r="Z31" s="216"/>
      <c r="AA31" s="226"/>
      <c r="AB31" s="227"/>
      <c r="AC31" s="227"/>
      <c r="AD31" s="227"/>
      <c r="AE31" s="227"/>
      <c r="AF31" s="227"/>
      <c r="AG31" s="227"/>
      <c r="AH31" s="228"/>
      <c r="AI31" s="231"/>
      <c r="AJ31" s="227"/>
      <c r="AK31" s="227"/>
      <c r="AL31" s="227"/>
      <c r="AM31" s="227"/>
      <c r="AN31" s="227"/>
      <c r="AO31" s="227"/>
      <c r="AP31" s="232"/>
      <c r="AR31" s="70"/>
    </row>
    <row r="32" spans="1:46" ht="46.5" customHeight="1">
      <c r="A32" s="71"/>
      <c r="B32" s="72"/>
      <c r="C32" s="72"/>
      <c r="D32" s="72"/>
      <c r="E32" s="72"/>
      <c r="F32" s="72"/>
      <c r="G32" s="214"/>
      <c r="H32" s="215"/>
      <c r="I32" s="215"/>
      <c r="J32" s="215"/>
      <c r="K32" s="216"/>
      <c r="L32" s="219"/>
      <c r="M32" s="215"/>
      <c r="N32" s="215"/>
      <c r="O32" s="215"/>
      <c r="P32" s="220"/>
      <c r="Q32" s="222"/>
      <c r="R32" s="215"/>
      <c r="S32" s="215"/>
      <c r="T32" s="215"/>
      <c r="U32" s="220"/>
      <c r="V32" s="222"/>
      <c r="W32" s="215"/>
      <c r="X32" s="215"/>
      <c r="Y32" s="215"/>
      <c r="Z32" s="216"/>
      <c r="AA32" s="226"/>
      <c r="AB32" s="227"/>
      <c r="AC32" s="227"/>
      <c r="AD32" s="227"/>
      <c r="AE32" s="227"/>
      <c r="AF32" s="227"/>
      <c r="AG32" s="227"/>
      <c r="AH32" s="228"/>
      <c r="AI32" s="231"/>
      <c r="AJ32" s="227"/>
      <c r="AK32" s="227"/>
      <c r="AL32" s="227"/>
      <c r="AM32" s="227"/>
      <c r="AN32" s="227"/>
      <c r="AO32" s="227"/>
      <c r="AP32" s="232"/>
      <c r="AR32" s="70"/>
    </row>
    <row r="33" spans="1:48" ht="19.5" customHeight="1">
      <c r="A33" s="73"/>
      <c r="B33" s="74"/>
      <c r="C33" s="74"/>
      <c r="D33" s="74"/>
      <c r="E33" s="74"/>
      <c r="F33" s="74"/>
      <c r="G33" s="199" t="s">
        <v>81</v>
      </c>
      <c r="H33" s="200"/>
      <c r="I33" s="200"/>
      <c r="J33" s="200"/>
      <c r="K33" s="200"/>
      <c r="L33" s="201" t="s">
        <v>82</v>
      </c>
      <c r="M33" s="200"/>
      <c r="N33" s="200"/>
      <c r="O33" s="200"/>
      <c r="P33" s="200"/>
      <c r="Q33" s="202" t="s">
        <v>83</v>
      </c>
      <c r="R33" s="200"/>
      <c r="S33" s="200"/>
      <c r="T33" s="200"/>
      <c r="U33" s="203"/>
      <c r="V33" s="202" t="s">
        <v>84</v>
      </c>
      <c r="W33" s="200"/>
      <c r="X33" s="200"/>
      <c r="Y33" s="200"/>
      <c r="Z33" s="204"/>
      <c r="AA33" s="205" t="s">
        <v>85</v>
      </c>
      <c r="AB33" s="203"/>
      <c r="AC33" s="203"/>
      <c r="AD33" s="203"/>
      <c r="AE33" s="203"/>
      <c r="AF33" s="203"/>
      <c r="AG33" s="203"/>
      <c r="AH33" s="206"/>
      <c r="AI33" s="206" t="s">
        <v>86</v>
      </c>
      <c r="AJ33" s="202"/>
      <c r="AK33" s="202"/>
      <c r="AL33" s="202"/>
      <c r="AM33" s="202"/>
      <c r="AN33" s="202"/>
      <c r="AO33" s="202"/>
      <c r="AP33" s="207"/>
      <c r="AR33" s="70"/>
    </row>
    <row r="34" spans="1:48" ht="21" customHeight="1">
      <c r="A34" s="73" t="s">
        <v>170</v>
      </c>
      <c r="B34" s="78"/>
      <c r="C34" s="74"/>
      <c r="D34" s="74"/>
      <c r="E34" s="74"/>
      <c r="F34" s="74"/>
      <c r="G34" s="237">
        <f>'様式4 (第10期)'!J11</f>
        <v>0</v>
      </c>
      <c r="H34" s="238"/>
      <c r="I34" s="238"/>
      <c r="J34" s="239"/>
      <c r="K34" s="75" t="s">
        <v>87</v>
      </c>
      <c r="L34" s="240">
        <f>IF(AND($Q$24&gt;=4,'様式4 (第10期)'!K11="50回以上100回未満",'様式4 (第10期)'!L11="実施"),G34*500,0)</f>
        <v>0</v>
      </c>
      <c r="M34" s="236"/>
      <c r="N34" s="236"/>
      <c r="O34" s="236"/>
      <c r="P34" s="125" t="s">
        <v>69</v>
      </c>
      <c r="Q34" s="235">
        <f>IF(AND($Q$25&gt;=4,'様式4 (第10期)'!K11="100回以上150回未満",'様式4 (第10期)'!L11="実施"),G34*2000,0)</f>
        <v>0</v>
      </c>
      <c r="R34" s="236"/>
      <c r="S34" s="236"/>
      <c r="T34" s="236"/>
      <c r="U34" s="76" t="s">
        <v>69</v>
      </c>
      <c r="V34" s="235">
        <f>IF(AND($Q$26&gt;=4,'様式4 (第10期)'!K11="150回以上",'様式4 (第10期)'!L11="実施"),G34*3000,0)</f>
        <v>0</v>
      </c>
      <c r="W34" s="236"/>
      <c r="X34" s="236"/>
      <c r="Y34" s="236"/>
      <c r="Z34" s="77" t="s">
        <v>69</v>
      </c>
      <c r="AA34" s="242">
        <f>IF(AND(L34=0,Q34=0,V34=0),COUNTIFS('様式4 (第10期)'!C9:I9,"=○",'様式4 (第10期)'!C10:I10,"&gt;=50",'様式4 (第10期)'!C10:I10,"&lt;=99"),0)</f>
        <v>0</v>
      </c>
      <c r="AB34" s="233"/>
      <c r="AC34" s="234"/>
      <c r="AD34" s="236">
        <f>+AA34*100000</f>
        <v>0</v>
      </c>
      <c r="AE34" s="236"/>
      <c r="AF34" s="236"/>
      <c r="AG34" s="236"/>
      <c r="AH34" s="123" t="s">
        <v>69</v>
      </c>
      <c r="AI34" s="285">
        <f>IF(AND(Q34=0,V34=0,L34=0),COUNTIFS('様式4 (第10期)'!C9:I9,"=○",'様式4 (第10期)'!C10:I10,"&gt;=100"),0)</f>
        <v>0</v>
      </c>
      <c r="AJ34" s="233"/>
      <c r="AK34" s="234"/>
      <c r="AL34" s="235">
        <f>+AI34*200000</f>
        <v>0</v>
      </c>
      <c r="AM34" s="236"/>
      <c r="AN34" s="236"/>
      <c r="AO34" s="236"/>
      <c r="AP34" s="77" t="s">
        <v>69</v>
      </c>
      <c r="AR34" s="70"/>
    </row>
    <row r="35" spans="1:48" ht="21" customHeight="1">
      <c r="A35" s="73" t="s">
        <v>171</v>
      </c>
      <c r="B35" s="74"/>
      <c r="C35" s="74"/>
      <c r="D35" s="74"/>
      <c r="E35" s="74"/>
      <c r="F35" s="74"/>
      <c r="G35" s="237">
        <f>'様式4 (第10期)'!J16</f>
        <v>0</v>
      </c>
      <c r="H35" s="238"/>
      <c r="I35" s="238"/>
      <c r="J35" s="239"/>
      <c r="K35" s="75" t="s">
        <v>87</v>
      </c>
      <c r="L35" s="240">
        <f>IF(AND($Q$24&gt;=4,'様式4 (第10期)'!K16="50回以上100回未満",'様式4 (第10期)'!L16="実施"),G35*500,0)</f>
        <v>0</v>
      </c>
      <c r="M35" s="236"/>
      <c r="N35" s="236"/>
      <c r="O35" s="236"/>
      <c r="P35" s="125" t="s">
        <v>69</v>
      </c>
      <c r="Q35" s="235">
        <f>IF(AND($Q$25&gt;=4,'様式4 (第10期)'!K16="100回以上150回未満",'様式4 (第10期)'!L16="実施"),G35*2000,0)</f>
        <v>0</v>
      </c>
      <c r="R35" s="236"/>
      <c r="S35" s="236"/>
      <c r="T35" s="236"/>
      <c r="U35" s="76" t="s">
        <v>69</v>
      </c>
      <c r="V35" s="235">
        <f>IF(AND($Q$26&gt;=4,'様式4 (第10期)'!K16="150回以上",'様式4 (第10期)'!L16="実施"),G35*3000,0)</f>
        <v>0</v>
      </c>
      <c r="W35" s="236"/>
      <c r="X35" s="236"/>
      <c r="Y35" s="236"/>
      <c r="Z35" s="77" t="s">
        <v>69</v>
      </c>
      <c r="AA35" s="242">
        <f>IF(AND(L35=0,Q35=0,V35=0),COUNTIFS('様式4 (第10期)'!C14:I14,"=○",'様式4 (第10期)'!C15:I15,"&gt;=50",'様式4 (第10期)'!C15:I15,"&lt;=99"),0)</f>
        <v>0</v>
      </c>
      <c r="AB35" s="233"/>
      <c r="AC35" s="234"/>
      <c r="AD35" s="236">
        <f>+AA35*100000</f>
        <v>0</v>
      </c>
      <c r="AE35" s="236"/>
      <c r="AF35" s="236"/>
      <c r="AG35" s="236"/>
      <c r="AH35" s="76" t="s">
        <v>69</v>
      </c>
      <c r="AI35" s="233">
        <f>IF(AND(Q35=0,V35=0,L35=0),COUNTIFS('様式4 (第10期)'!C14:I14,"=○",'様式4 (第10期)'!C15:I15,"&gt;=100"),0)</f>
        <v>0</v>
      </c>
      <c r="AJ35" s="233"/>
      <c r="AK35" s="234"/>
      <c r="AL35" s="235">
        <f>+AI35*200000</f>
        <v>0</v>
      </c>
      <c r="AM35" s="236"/>
      <c r="AN35" s="236"/>
      <c r="AO35" s="236"/>
      <c r="AP35" s="77" t="s">
        <v>69</v>
      </c>
      <c r="AR35" s="70"/>
    </row>
    <row r="36" spans="1:48" ht="21" customHeight="1">
      <c r="A36" s="73" t="s">
        <v>172</v>
      </c>
      <c r="B36" s="74"/>
      <c r="C36" s="74"/>
      <c r="D36" s="74"/>
      <c r="E36" s="74"/>
      <c r="F36" s="74"/>
      <c r="G36" s="237">
        <f>'様式4 (第10期)'!J21</f>
        <v>0</v>
      </c>
      <c r="H36" s="238"/>
      <c r="I36" s="238"/>
      <c r="J36" s="239"/>
      <c r="K36" s="75" t="s">
        <v>87</v>
      </c>
      <c r="L36" s="240">
        <f>IF(AND($Q$24&gt;=4,'様式4 (第10期)'!K21="50回以上100回未満",'様式4 (第10期)'!L21="実施"),G36*500,0)</f>
        <v>0</v>
      </c>
      <c r="M36" s="236"/>
      <c r="N36" s="236"/>
      <c r="O36" s="236"/>
      <c r="P36" s="125" t="s">
        <v>69</v>
      </c>
      <c r="Q36" s="235">
        <f>IF(AND($Q$25&gt;=4,'様式4 (第10期)'!K21="100回以上150回未満",'様式4 (第10期)'!L21="実施"),G36*2000,0)</f>
        <v>0</v>
      </c>
      <c r="R36" s="236"/>
      <c r="S36" s="236"/>
      <c r="T36" s="236"/>
      <c r="U36" s="76" t="s">
        <v>69</v>
      </c>
      <c r="V36" s="235">
        <f>IF(AND($Q$26&gt;=4,'様式4 (第10期)'!K21="150回以上",'様式4 (第10期)'!L21="実施"),G36*3000,0)</f>
        <v>0</v>
      </c>
      <c r="W36" s="236"/>
      <c r="X36" s="236"/>
      <c r="Y36" s="236"/>
      <c r="Z36" s="77" t="s">
        <v>69</v>
      </c>
      <c r="AA36" s="242">
        <f>IF(AND(L36=0,Q36=0,V36=0),COUNTIFS('様式4 (第10期)'!C19:I19,"=○",'様式4 (第10期)'!C20:I20,"&gt;=50",'様式4 (第10期)'!C20:I20,"&lt;=99"),0)</f>
        <v>0</v>
      </c>
      <c r="AB36" s="233"/>
      <c r="AC36" s="234"/>
      <c r="AD36" s="236">
        <f>+AA36*100000</f>
        <v>0</v>
      </c>
      <c r="AE36" s="236"/>
      <c r="AF36" s="236"/>
      <c r="AG36" s="236"/>
      <c r="AH36" s="76" t="s">
        <v>69</v>
      </c>
      <c r="AI36" s="233">
        <f>IF(AND(Q36=0,V36=0,L36=0),COUNTIFS('様式4 (第10期)'!C19:I19,"=○",'様式4 (第10期)'!C20:I20,"&gt;=100"),0)</f>
        <v>0</v>
      </c>
      <c r="AJ36" s="233"/>
      <c r="AK36" s="234"/>
      <c r="AL36" s="235">
        <f>+AI36*200000</f>
        <v>0</v>
      </c>
      <c r="AM36" s="236"/>
      <c r="AN36" s="236"/>
      <c r="AO36" s="236"/>
      <c r="AP36" s="77" t="s">
        <v>69</v>
      </c>
      <c r="AR36" s="70"/>
    </row>
    <row r="37" spans="1:48" ht="21" customHeight="1">
      <c r="A37" s="73" t="s">
        <v>173</v>
      </c>
      <c r="B37" s="74"/>
      <c r="C37" s="74"/>
      <c r="D37" s="74"/>
      <c r="E37" s="74"/>
      <c r="F37" s="74"/>
      <c r="G37" s="237">
        <f>'様式4 (第10期)'!J26</f>
        <v>0</v>
      </c>
      <c r="H37" s="238"/>
      <c r="I37" s="238"/>
      <c r="J37" s="239"/>
      <c r="K37" s="75" t="s">
        <v>87</v>
      </c>
      <c r="L37" s="240">
        <f>IF(AND($Q$24&gt;=4,'様式4 (第10期)'!K26="50回以上100回未満",'様式4 (第10期)'!L26="実施"),G37*500,0)</f>
        <v>0</v>
      </c>
      <c r="M37" s="236"/>
      <c r="N37" s="236"/>
      <c r="O37" s="236"/>
      <c r="P37" s="125" t="s">
        <v>69</v>
      </c>
      <c r="Q37" s="235">
        <f>IF(AND($Q$25&gt;=4,'様式4 (第10期)'!K26="100回以上150回未満",'様式4 (第10期)'!L26="実施"),G37*2000,0)</f>
        <v>0</v>
      </c>
      <c r="R37" s="236"/>
      <c r="S37" s="236"/>
      <c r="T37" s="236"/>
      <c r="U37" s="76" t="s">
        <v>69</v>
      </c>
      <c r="V37" s="235">
        <f>IF(AND($Q$26&gt;=4,'様式4 (第10期)'!K26="150回以上",'様式4 (第10期)'!L26="実施"),G37*3000,0)</f>
        <v>0</v>
      </c>
      <c r="W37" s="236"/>
      <c r="X37" s="236"/>
      <c r="Y37" s="236"/>
      <c r="Z37" s="77" t="s">
        <v>69</v>
      </c>
      <c r="AA37" s="242">
        <f>IF(AND(L37=0,Q37=0,V37=0),COUNTIFS('様式4 (第10期)'!C24:I24,"=○",'様式4 (第10期)'!C25:I25,"&gt;=50",'様式4 (第10期)'!C25:I25,"&lt;=99"),0)</f>
        <v>0</v>
      </c>
      <c r="AB37" s="233"/>
      <c r="AC37" s="234"/>
      <c r="AD37" s="236">
        <f t="shared" ref="AD37:AD42" si="0">+AA37*100000</f>
        <v>0</v>
      </c>
      <c r="AE37" s="236"/>
      <c r="AF37" s="236"/>
      <c r="AG37" s="236"/>
      <c r="AH37" s="76" t="s">
        <v>69</v>
      </c>
      <c r="AI37" s="233">
        <f>IF(AND(Q37=0,V37=0,L37=0),COUNTIFS('様式4 (第10期)'!C24:I24,"=○",'様式4 (第10期)'!C25:I25,"&gt;=100"),0)</f>
        <v>0</v>
      </c>
      <c r="AJ37" s="233"/>
      <c r="AK37" s="234"/>
      <c r="AL37" s="235">
        <f t="shared" ref="AL37:AL42" si="1">+AI37*200000</f>
        <v>0</v>
      </c>
      <c r="AM37" s="236"/>
      <c r="AN37" s="236"/>
      <c r="AO37" s="236"/>
      <c r="AP37" s="77" t="s">
        <v>69</v>
      </c>
      <c r="AR37" s="70"/>
    </row>
    <row r="38" spans="1:48" ht="21" customHeight="1">
      <c r="A38" s="73" t="s">
        <v>174</v>
      </c>
      <c r="B38" s="74"/>
      <c r="C38" s="74"/>
      <c r="D38" s="74"/>
      <c r="E38" s="74"/>
      <c r="F38" s="74"/>
      <c r="G38" s="237">
        <f>'様式4 (第10期)'!J31</f>
        <v>0</v>
      </c>
      <c r="H38" s="238"/>
      <c r="I38" s="238"/>
      <c r="J38" s="239"/>
      <c r="K38" s="75" t="s">
        <v>87</v>
      </c>
      <c r="L38" s="240">
        <f>IF(AND($Q$24&gt;=4,'様式4 (第10期)'!K31="50回以上100回未満",'様式4 (第10期)'!L31="実施"),G38*500,0)</f>
        <v>0</v>
      </c>
      <c r="M38" s="236"/>
      <c r="N38" s="236"/>
      <c r="O38" s="236"/>
      <c r="P38" s="125" t="s">
        <v>69</v>
      </c>
      <c r="Q38" s="235">
        <f>IF(AND($Q$25&gt;=4,'様式4 (第10期)'!K31="100回以上150回未満",'様式4 (第10期)'!L31="実施"),G38*2000,0)</f>
        <v>0</v>
      </c>
      <c r="R38" s="236"/>
      <c r="S38" s="236"/>
      <c r="T38" s="236"/>
      <c r="U38" s="76" t="s">
        <v>69</v>
      </c>
      <c r="V38" s="235">
        <f>IF(AND($Q$26&gt;=4,'様式4 (第10期)'!K31="150回以上",'様式4 (第10期)'!L31="実施"),G38*3000,0)</f>
        <v>0</v>
      </c>
      <c r="W38" s="236"/>
      <c r="X38" s="236"/>
      <c r="Y38" s="236"/>
      <c r="Z38" s="77" t="s">
        <v>69</v>
      </c>
      <c r="AA38" s="242">
        <f>IF(AND(L38=0,Q38=0,V38=0),COUNTIFS('様式4 (第10期)'!C29:I29,"=○",'様式4 (第10期)'!C30:I30,"&gt;=50",'様式4 (第10期)'!C30:I30,"&lt;=99"),0)</f>
        <v>0</v>
      </c>
      <c r="AB38" s="233"/>
      <c r="AC38" s="234"/>
      <c r="AD38" s="236">
        <f t="shared" si="0"/>
        <v>0</v>
      </c>
      <c r="AE38" s="236"/>
      <c r="AF38" s="236"/>
      <c r="AG38" s="236"/>
      <c r="AH38" s="76" t="s">
        <v>69</v>
      </c>
      <c r="AI38" s="233">
        <f>IF(AND(Q38=0,V38=0,L38=0),COUNTIFS('様式4 (第10期)'!C29:I29,"=○",'様式4 (第10期)'!C30:I30,"&gt;=100"),0)</f>
        <v>0</v>
      </c>
      <c r="AJ38" s="233"/>
      <c r="AK38" s="234"/>
      <c r="AL38" s="235">
        <f t="shared" si="1"/>
        <v>0</v>
      </c>
      <c r="AM38" s="236"/>
      <c r="AN38" s="236"/>
      <c r="AO38" s="236"/>
      <c r="AP38" s="77" t="s">
        <v>69</v>
      </c>
      <c r="AR38" s="70"/>
    </row>
    <row r="39" spans="1:48" ht="21" customHeight="1">
      <c r="A39" s="73" t="s">
        <v>175</v>
      </c>
      <c r="B39" s="74"/>
      <c r="C39" s="74"/>
      <c r="D39" s="74"/>
      <c r="E39" s="74"/>
      <c r="F39" s="74"/>
      <c r="G39" s="237">
        <f>'様式4 (第10期)'!J36</f>
        <v>0</v>
      </c>
      <c r="H39" s="238"/>
      <c r="I39" s="238"/>
      <c r="J39" s="239"/>
      <c r="K39" s="75" t="s">
        <v>87</v>
      </c>
      <c r="L39" s="240">
        <f>IF(AND($Q$24&gt;=4,'様式4 (第10期)'!K36="50回以上100回未満",'様式4 (第10期)'!L36="実施"),G39*500,0)</f>
        <v>0</v>
      </c>
      <c r="M39" s="236"/>
      <c r="N39" s="236"/>
      <c r="O39" s="236"/>
      <c r="P39" s="125" t="s">
        <v>69</v>
      </c>
      <c r="Q39" s="235">
        <f>IF(AND($Q$25&gt;=4,'様式4 (第10期)'!K36="100回以上150回未満",'様式4 (第10期)'!L36="実施"),G39*2000,0)</f>
        <v>0</v>
      </c>
      <c r="R39" s="236"/>
      <c r="S39" s="236"/>
      <c r="T39" s="236"/>
      <c r="U39" s="76" t="s">
        <v>69</v>
      </c>
      <c r="V39" s="235">
        <f>IF(AND($Q$26&gt;=4,'様式4 (第10期)'!K36="150回以上",'様式4 (第10期)'!L36="実施"),G39*3000,0)</f>
        <v>0</v>
      </c>
      <c r="W39" s="236"/>
      <c r="X39" s="236"/>
      <c r="Y39" s="236"/>
      <c r="Z39" s="77" t="s">
        <v>69</v>
      </c>
      <c r="AA39" s="242">
        <f>IF(AND(L39=0,Q39=0,V39=0),COUNTIFS('様式4 (第10期)'!C34:I34,"=○",'様式4 (第10期)'!C35:I35,"&gt;=50",'様式4 (第10期)'!C35:I35,"&lt;=99"),0)</f>
        <v>0</v>
      </c>
      <c r="AB39" s="233"/>
      <c r="AC39" s="234"/>
      <c r="AD39" s="236">
        <f t="shared" si="0"/>
        <v>0</v>
      </c>
      <c r="AE39" s="236"/>
      <c r="AF39" s="236"/>
      <c r="AG39" s="236"/>
      <c r="AH39" s="76" t="s">
        <v>69</v>
      </c>
      <c r="AI39" s="233">
        <f>IF(AND(Q39=0,V39=0,L39=0),COUNTIFS('様式4 (第10期)'!C34:I34,"=○",'様式4 (第10期)'!C35:I35,"&gt;=100"),0)</f>
        <v>0</v>
      </c>
      <c r="AJ39" s="233"/>
      <c r="AK39" s="234"/>
      <c r="AL39" s="235">
        <f t="shared" si="1"/>
        <v>0</v>
      </c>
      <c r="AM39" s="236"/>
      <c r="AN39" s="236"/>
      <c r="AO39" s="236"/>
      <c r="AP39" s="77" t="s">
        <v>69</v>
      </c>
      <c r="AR39" s="70"/>
    </row>
    <row r="40" spans="1:48" ht="21" customHeight="1">
      <c r="A40" s="73" t="s">
        <v>176</v>
      </c>
      <c r="B40" s="74"/>
      <c r="C40" s="74"/>
      <c r="D40" s="74"/>
      <c r="E40" s="74"/>
      <c r="F40" s="74"/>
      <c r="G40" s="237">
        <f>'様式4 (第10期)'!J41</f>
        <v>0</v>
      </c>
      <c r="H40" s="238"/>
      <c r="I40" s="238"/>
      <c r="J40" s="239"/>
      <c r="K40" s="75" t="s">
        <v>87</v>
      </c>
      <c r="L40" s="240">
        <f>IF(AND($Q$24&gt;=4,'様式4 (第10期)'!K41="50回以上100回未満",'様式4 (第10期)'!L41="実施"),G40*500,0)</f>
        <v>0</v>
      </c>
      <c r="M40" s="236"/>
      <c r="N40" s="236"/>
      <c r="O40" s="236"/>
      <c r="P40" s="125" t="s">
        <v>69</v>
      </c>
      <c r="Q40" s="235">
        <f>IF(AND($Q$25&gt;=4,'様式4 (第10期)'!K41="100回以上150回未満",'様式4 (第10期)'!L41="実施"),G40*2000,0)</f>
        <v>0</v>
      </c>
      <c r="R40" s="236"/>
      <c r="S40" s="236"/>
      <c r="T40" s="236"/>
      <c r="U40" s="76" t="s">
        <v>69</v>
      </c>
      <c r="V40" s="235">
        <f>IF(AND($Q$26&gt;=4,'様式4 (第10期)'!K41="150回以上",'様式4 (第10期)'!L41="実施"),G40*3000,0)</f>
        <v>0</v>
      </c>
      <c r="W40" s="236"/>
      <c r="X40" s="236"/>
      <c r="Y40" s="236"/>
      <c r="Z40" s="77" t="s">
        <v>69</v>
      </c>
      <c r="AA40" s="242">
        <f>IF(AND(L40=0,Q40=0,V40=0),COUNTIFS('様式4 (第10期)'!C39:I39,"=○",'様式4 (第10期)'!C40:I40,"&gt;=50",'様式4 (第10期)'!C40:I40,"&lt;=99"),0)</f>
        <v>0</v>
      </c>
      <c r="AB40" s="233"/>
      <c r="AC40" s="234"/>
      <c r="AD40" s="236">
        <f t="shared" si="0"/>
        <v>0</v>
      </c>
      <c r="AE40" s="236"/>
      <c r="AF40" s="236"/>
      <c r="AG40" s="236"/>
      <c r="AH40" s="76" t="s">
        <v>69</v>
      </c>
      <c r="AI40" s="233">
        <f>IF(AND(Q40=0,V40=0,L40=0),COUNTIFS('様式4 (第10期)'!C39:I39,"=○",'様式4 (第10期)'!C40:I40,"&gt;=100"),0)</f>
        <v>0</v>
      </c>
      <c r="AJ40" s="233"/>
      <c r="AK40" s="234"/>
      <c r="AL40" s="235">
        <f t="shared" si="1"/>
        <v>0</v>
      </c>
      <c r="AM40" s="236"/>
      <c r="AN40" s="236"/>
      <c r="AO40" s="236"/>
      <c r="AP40" s="77" t="s">
        <v>69</v>
      </c>
      <c r="AR40" s="70"/>
    </row>
    <row r="41" spans="1:48" ht="21" customHeight="1">
      <c r="A41" s="73" t="s">
        <v>177</v>
      </c>
      <c r="B41" s="74"/>
      <c r="C41" s="78"/>
      <c r="D41" s="78"/>
      <c r="E41" s="78"/>
      <c r="F41" s="78"/>
      <c r="G41" s="237">
        <f>'様式4 (第10期)'!J46</f>
        <v>0</v>
      </c>
      <c r="H41" s="238"/>
      <c r="I41" s="238"/>
      <c r="J41" s="239"/>
      <c r="K41" s="123" t="s">
        <v>87</v>
      </c>
      <c r="L41" s="240">
        <f>IF(AND($Q$24&gt;=4,'様式4 (第10期)'!K46="50回以上100回未満",'様式4 (第10期)'!L46="実施"),G41*500,0)</f>
        <v>0</v>
      </c>
      <c r="M41" s="236"/>
      <c r="N41" s="236"/>
      <c r="O41" s="236"/>
      <c r="P41" s="125" t="s">
        <v>69</v>
      </c>
      <c r="Q41" s="235">
        <f>IF(AND($Q$25&gt;=4,'様式4 (第10期)'!K46="100回以上150回未満",'様式4 (第10期)'!L46="実施"),G41*2000,0)</f>
        <v>0</v>
      </c>
      <c r="R41" s="236"/>
      <c r="S41" s="236"/>
      <c r="T41" s="236"/>
      <c r="U41" s="76" t="s">
        <v>69</v>
      </c>
      <c r="V41" s="235">
        <f>IF(AND($Q$26&gt;=4,'様式4 (第10期)'!K46="150回以上",'様式4 (第10期)'!L46="実施"),G41*3000,0)</f>
        <v>0</v>
      </c>
      <c r="W41" s="236"/>
      <c r="X41" s="236"/>
      <c r="Y41" s="236"/>
      <c r="Z41" s="77" t="s">
        <v>69</v>
      </c>
      <c r="AA41" s="242">
        <f>IF(AND(L41=0,Q41=0,V41=0),COUNTIFS('様式4 (第10期)'!C44:I44,"=○",'様式4 (第10期)'!C45:I45,"&gt;=50",'様式4 (第10期)'!C45:I45,"&lt;=99"),0)</f>
        <v>0</v>
      </c>
      <c r="AB41" s="233"/>
      <c r="AC41" s="234"/>
      <c r="AD41" s="236">
        <f t="shared" si="0"/>
        <v>0</v>
      </c>
      <c r="AE41" s="236"/>
      <c r="AF41" s="236"/>
      <c r="AG41" s="236"/>
      <c r="AH41" s="76" t="s">
        <v>69</v>
      </c>
      <c r="AI41" s="233">
        <f>IF(AND(Q41=0,V41=0,L41=0),COUNTIFS('様式4 (第10期)'!C44:I44,"=○",'様式4 (第10期)'!C45:I45,"&gt;=100"),0)</f>
        <v>0</v>
      </c>
      <c r="AJ41" s="233"/>
      <c r="AK41" s="234"/>
      <c r="AL41" s="235">
        <f t="shared" si="1"/>
        <v>0</v>
      </c>
      <c r="AM41" s="236"/>
      <c r="AN41" s="236"/>
      <c r="AO41" s="236"/>
      <c r="AP41" s="77" t="s">
        <v>69</v>
      </c>
      <c r="AR41" s="70"/>
    </row>
    <row r="42" spans="1:48" ht="21" customHeight="1" thickBot="1">
      <c r="A42" s="73" t="s">
        <v>178</v>
      </c>
      <c r="B42" s="116"/>
      <c r="C42" s="116"/>
      <c r="D42" s="116"/>
      <c r="E42" s="116"/>
      <c r="F42" s="116"/>
      <c r="G42" s="237">
        <f>'様式4 (第10期)'!J51</f>
        <v>0</v>
      </c>
      <c r="H42" s="238"/>
      <c r="I42" s="238"/>
      <c r="J42" s="239"/>
      <c r="K42" s="123" t="s">
        <v>87</v>
      </c>
      <c r="L42" s="240">
        <f>IF(AND($Q$24&gt;=4,'様式4 (第10期)'!K51="50回以上100回未満",'様式4 (第10期)'!L51="実施"),G42*500,0)</f>
        <v>0</v>
      </c>
      <c r="M42" s="236"/>
      <c r="N42" s="236"/>
      <c r="O42" s="236"/>
      <c r="P42" s="125" t="s">
        <v>69</v>
      </c>
      <c r="Q42" s="235">
        <f>IF(AND($Q$25&gt;=4,'様式4 (第10期)'!K51="100回以上150回未満",'様式4 (第10期)'!L51="実施"),G42*2000,0)</f>
        <v>0</v>
      </c>
      <c r="R42" s="236"/>
      <c r="S42" s="236"/>
      <c r="T42" s="236"/>
      <c r="U42" s="76" t="s">
        <v>69</v>
      </c>
      <c r="V42" s="235">
        <f>IF(AND($Q$26&gt;=4,'様式4 (第10期)'!K51="150回以上",'様式4 (第10期)'!L51="実施"),G42*3000,0)</f>
        <v>0</v>
      </c>
      <c r="W42" s="236"/>
      <c r="X42" s="236"/>
      <c r="Y42" s="236"/>
      <c r="Z42" s="77" t="s">
        <v>69</v>
      </c>
      <c r="AA42" s="242">
        <f>IF(AND(L42=0,Q42=0,V42=0),COUNTIFS('様式4 (第10期)'!C49:I49,"=○",'様式4 (第10期)'!C50:I50,"&gt;=50",'様式4 (第10期)'!C50:I50,"&lt;=99"),0)</f>
        <v>0</v>
      </c>
      <c r="AB42" s="233"/>
      <c r="AC42" s="234"/>
      <c r="AD42" s="236">
        <f t="shared" si="0"/>
        <v>0</v>
      </c>
      <c r="AE42" s="236"/>
      <c r="AF42" s="236"/>
      <c r="AG42" s="236"/>
      <c r="AH42" s="126" t="s">
        <v>69</v>
      </c>
      <c r="AI42" s="233">
        <f>IF(AND(Q42=0,V42=0,L42=0),COUNTIFS('様式4 (第10期)'!C49:I49,"=○",'様式4 (第10期)'!C50:I50,"&gt;=100"),0)</f>
        <v>0</v>
      </c>
      <c r="AJ42" s="233"/>
      <c r="AK42" s="234"/>
      <c r="AL42" s="235">
        <f t="shared" si="1"/>
        <v>0</v>
      </c>
      <c r="AM42" s="236"/>
      <c r="AN42" s="236"/>
      <c r="AO42" s="236"/>
      <c r="AP42" s="77" t="s">
        <v>69</v>
      </c>
      <c r="AR42" s="70"/>
    </row>
    <row r="43" spans="1:48" ht="21" customHeight="1" thickTop="1" thickBot="1">
      <c r="A43" s="97" t="s">
        <v>88</v>
      </c>
      <c r="B43" s="98"/>
      <c r="C43" s="98"/>
      <c r="D43" s="98"/>
      <c r="E43" s="98"/>
      <c r="F43" s="98"/>
      <c r="G43" s="246">
        <f>SUM(G34:J42)</f>
        <v>0</v>
      </c>
      <c r="H43" s="247"/>
      <c r="I43" s="247"/>
      <c r="J43" s="247"/>
      <c r="K43" s="121" t="s">
        <v>87</v>
      </c>
      <c r="L43" s="248">
        <f>SUM(L34:O42)</f>
        <v>0</v>
      </c>
      <c r="M43" s="249"/>
      <c r="N43" s="249"/>
      <c r="O43" s="250"/>
      <c r="P43" s="121" t="s">
        <v>69</v>
      </c>
      <c r="Q43" s="251">
        <f>SUM(Q34:T42)</f>
        <v>0</v>
      </c>
      <c r="R43" s="249"/>
      <c r="S43" s="249"/>
      <c r="T43" s="249"/>
      <c r="U43" s="79" t="s">
        <v>69</v>
      </c>
      <c r="V43" s="251">
        <f>SUM(V34:Y42)</f>
        <v>0</v>
      </c>
      <c r="W43" s="249"/>
      <c r="X43" s="249"/>
      <c r="Y43" s="249"/>
      <c r="Z43" s="80" t="s">
        <v>69</v>
      </c>
      <c r="AA43" s="252">
        <f>SUM(AA34:AA42)</f>
        <v>0</v>
      </c>
      <c r="AB43" s="253"/>
      <c r="AC43" s="254"/>
      <c r="AD43" s="249">
        <f>SUM(AD34:AG42)</f>
        <v>0</v>
      </c>
      <c r="AE43" s="249"/>
      <c r="AF43" s="249"/>
      <c r="AG43" s="249"/>
      <c r="AH43" s="79" t="s">
        <v>69</v>
      </c>
      <c r="AI43" s="259">
        <f>SUM(AI34:AI42)</f>
        <v>0</v>
      </c>
      <c r="AJ43" s="253"/>
      <c r="AK43" s="254"/>
      <c r="AL43" s="251">
        <f>SUM(AL34:AO42)</f>
        <v>0</v>
      </c>
      <c r="AM43" s="249"/>
      <c r="AN43" s="249"/>
      <c r="AO43" s="249"/>
      <c r="AP43" s="80" t="s">
        <v>69</v>
      </c>
    </row>
    <row r="44" spans="1:48" ht="21" customHeight="1">
      <c r="A44" s="122"/>
      <c r="B44" s="122"/>
      <c r="C44" s="122"/>
      <c r="D44" s="122"/>
      <c r="E44" s="122"/>
      <c r="F44" s="122"/>
      <c r="G44" s="122"/>
      <c r="H44" s="122"/>
      <c r="I44" s="122"/>
      <c r="J44" s="260"/>
      <c r="K44" s="260"/>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row>
    <row r="45" spans="1:48" ht="21" customHeight="1">
      <c r="A45" s="255" t="s">
        <v>89</v>
      </c>
      <c r="B45" s="255"/>
      <c r="C45" s="255"/>
      <c r="D45" s="255"/>
      <c r="E45" s="255"/>
      <c r="F45" s="255"/>
      <c r="G45" s="243"/>
      <c r="H45" s="243"/>
      <c r="I45" s="243"/>
      <c r="J45" s="243"/>
      <c r="K45" s="243"/>
      <c r="L45" s="243"/>
      <c r="M45" s="243"/>
      <c r="N45" s="243"/>
      <c r="O45" s="243"/>
      <c r="P45" s="243"/>
      <c r="Q45" s="243"/>
      <c r="R45" s="243"/>
      <c r="S45" s="243"/>
      <c r="T45" s="243"/>
      <c r="U45" s="243"/>
      <c r="V45" s="243"/>
      <c r="W45" s="244" t="s">
        <v>90</v>
      </c>
      <c r="X45" s="244"/>
      <c r="Y45" s="244"/>
      <c r="Z45" s="244"/>
      <c r="AA45" s="244"/>
      <c r="AB45" s="244"/>
      <c r="AC45" s="245"/>
      <c r="AD45" s="245"/>
      <c r="AE45" s="245"/>
      <c r="AF45" s="245"/>
      <c r="AG45" s="245"/>
      <c r="AH45" s="245"/>
      <c r="AI45" s="245"/>
      <c r="AJ45" s="245"/>
      <c r="AK45" s="245"/>
      <c r="AL45" s="245"/>
      <c r="AM45" s="245"/>
      <c r="AN45" s="245"/>
      <c r="AO45" s="245"/>
      <c r="AP45" s="245"/>
      <c r="AQ45" s="81"/>
      <c r="AR45" s="81"/>
      <c r="AS45" s="81"/>
      <c r="AT45" s="81"/>
      <c r="AU45" s="81"/>
      <c r="AV45" s="122"/>
    </row>
    <row r="46" spans="1:48" ht="21" customHeight="1">
      <c r="A46" s="255" t="s">
        <v>91</v>
      </c>
      <c r="B46" s="255"/>
      <c r="C46" s="255"/>
      <c r="D46" s="255"/>
      <c r="E46" s="255"/>
      <c r="F46" s="255"/>
      <c r="G46" s="257"/>
      <c r="H46" s="257"/>
      <c r="I46" s="257"/>
      <c r="J46" s="257"/>
      <c r="K46" s="257"/>
      <c r="L46" s="257"/>
      <c r="M46" s="257"/>
      <c r="N46" s="257"/>
      <c r="O46" s="257"/>
      <c r="P46" s="257"/>
      <c r="Q46" s="257"/>
      <c r="R46" s="257"/>
      <c r="S46" s="257"/>
      <c r="T46" s="257"/>
      <c r="U46" s="257"/>
      <c r="V46" s="257"/>
      <c r="W46" s="244" t="s">
        <v>92</v>
      </c>
      <c r="X46" s="244"/>
      <c r="Y46" s="244"/>
      <c r="Z46" s="244"/>
      <c r="AA46" s="244"/>
      <c r="AB46" s="244"/>
      <c r="AC46" s="258"/>
      <c r="AD46" s="258"/>
      <c r="AE46" s="258"/>
      <c r="AF46" s="258"/>
      <c r="AG46" s="258"/>
      <c r="AH46" s="258"/>
      <c r="AI46" s="258"/>
      <c r="AJ46" s="258"/>
      <c r="AK46" s="258"/>
      <c r="AL46" s="258"/>
      <c r="AM46" s="258"/>
      <c r="AN46" s="258"/>
      <c r="AO46" s="258"/>
      <c r="AP46" s="258"/>
      <c r="AQ46" s="82"/>
      <c r="AR46" s="82"/>
      <c r="AS46" s="82"/>
      <c r="AT46" s="82"/>
      <c r="AU46" s="82"/>
      <c r="AV46" s="122"/>
    </row>
    <row r="47" spans="1:48" ht="21" customHeight="1">
      <c r="A47" s="255" t="s">
        <v>93</v>
      </c>
      <c r="B47" s="255"/>
      <c r="C47" s="255"/>
      <c r="D47" s="255"/>
      <c r="E47" s="255"/>
      <c r="F47" s="255"/>
      <c r="G47" s="257"/>
      <c r="H47" s="257"/>
      <c r="I47" s="257"/>
      <c r="J47" s="257"/>
      <c r="K47" s="257"/>
      <c r="L47" s="257"/>
      <c r="M47" s="257"/>
      <c r="N47" s="257"/>
      <c r="O47" s="257"/>
      <c r="P47" s="257"/>
      <c r="Q47" s="257"/>
      <c r="R47" s="257"/>
      <c r="S47" s="257"/>
      <c r="T47" s="257"/>
      <c r="U47" s="257"/>
      <c r="V47" s="257"/>
      <c r="W47" s="244" t="s">
        <v>94</v>
      </c>
      <c r="X47" s="244"/>
      <c r="Y47" s="244"/>
      <c r="Z47" s="244"/>
      <c r="AA47" s="244"/>
      <c r="AB47" s="244"/>
      <c r="AC47" s="245"/>
      <c r="AD47" s="245"/>
      <c r="AE47" s="245"/>
      <c r="AF47" s="245"/>
      <c r="AG47" s="245"/>
      <c r="AH47" s="245"/>
      <c r="AI47" s="245"/>
      <c r="AJ47" s="245"/>
      <c r="AK47" s="245"/>
      <c r="AL47" s="245"/>
      <c r="AM47" s="245"/>
      <c r="AN47" s="245"/>
      <c r="AO47" s="245"/>
      <c r="AP47" s="245"/>
      <c r="AQ47" s="82"/>
      <c r="AR47" s="82"/>
      <c r="AS47" s="82"/>
      <c r="AT47" s="82"/>
      <c r="AU47" s="82"/>
      <c r="AV47" s="122"/>
    </row>
    <row r="48" spans="1:48" ht="21" customHeight="1">
      <c r="A48" s="255" t="s">
        <v>95</v>
      </c>
      <c r="B48" s="255"/>
      <c r="C48" s="255"/>
      <c r="D48" s="255"/>
      <c r="E48" s="255"/>
      <c r="F48" s="255"/>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122"/>
      <c r="AR48" s="122"/>
      <c r="AS48" s="122"/>
      <c r="AT48" s="122"/>
      <c r="AU48" s="122"/>
      <c r="AV48" s="122"/>
    </row>
    <row r="49" spans="1:48" ht="21" customHeight="1">
      <c r="A49" s="255" t="s">
        <v>96</v>
      </c>
      <c r="B49" s="255"/>
      <c r="C49" s="255"/>
      <c r="D49" s="255"/>
      <c r="E49" s="255"/>
      <c r="F49" s="255"/>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122"/>
      <c r="AR49" s="122"/>
      <c r="AS49" s="122"/>
      <c r="AT49" s="122"/>
      <c r="AU49" s="122"/>
      <c r="AV49" s="122"/>
    </row>
  </sheetData>
  <mergeCells count="130">
    <mergeCell ref="A49:F49"/>
    <mergeCell ref="G49:AP49"/>
    <mergeCell ref="A47:F47"/>
    <mergeCell ref="G47:V47"/>
    <mergeCell ref="W47:AB47"/>
    <mergeCell ref="AC47:AP47"/>
    <mergeCell ref="A48:F48"/>
    <mergeCell ref="G48:AP48"/>
    <mergeCell ref="J44:K44"/>
    <mergeCell ref="A45:F45"/>
    <mergeCell ref="G45:V45"/>
    <mergeCell ref="W45:AB45"/>
    <mergeCell ref="AC45:AP45"/>
    <mergeCell ref="A46:F46"/>
    <mergeCell ref="G46:V46"/>
    <mergeCell ref="W46:AB46"/>
    <mergeCell ref="AC46:AP46"/>
    <mergeCell ref="AI42:AK42"/>
    <mergeCell ref="AL42:AO42"/>
    <mergeCell ref="G43:J43"/>
    <mergeCell ref="L43:O43"/>
    <mergeCell ref="Q43:T43"/>
    <mergeCell ref="V43:Y43"/>
    <mergeCell ref="AA43:AC43"/>
    <mergeCell ref="AD43:AG43"/>
    <mergeCell ref="AI43:AK43"/>
    <mergeCell ref="AL43:AO43"/>
    <mergeCell ref="G42:J42"/>
    <mergeCell ref="L42:O42"/>
    <mergeCell ref="Q42:T42"/>
    <mergeCell ref="V42:Y42"/>
    <mergeCell ref="AA42:AC42"/>
    <mergeCell ref="AD42:AG42"/>
    <mergeCell ref="AI40:AK40"/>
    <mergeCell ref="AL40:AO40"/>
    <mergeCell ref="G41:J41"/>
    <mergeCell ref="L41:O41"/>
    <mergeCell ref="Q41:T41"/>
    <mergeCell ref="V41:Y41"/>
    <mergeCell ref="AA41:AC41"/>
    <mergeCell ref="AD41:AG41"/>
    <mergeCell ref="AI41:AK41"/>
    <mergeCell ref="AL41:AO41"/>
    <mergeCell ref="G40:J40"/>
    <mergeCell ref="L40:O40"/>
    <mergeCell ref="Q40:T40"/>
    <mergeCell ref="V40:Y40"/>
    <mergeCell ref="AA40:AC40"/>
    <mergeCell ref="AD40:AG40"/>
    <mergeCell ref="AI38:AK38"/>
    <mergeCell ref="AL38:AO38"/>
    <mergeCell ref="G39:J39"/>
    <mergeCell ref="L39:O39"/>
    <mergeCell ref="Q39:T39"/>
    <mergeCell ref="V39:Y39"/>
    <mergeCell ref="AA39:AC39"/>
    <mergeCell ref="AD39:AG39"/>
    <mergeCell ref="AI39:AK39"/>
    <mergeCell ref="AL39:AO39"/>
    <mergeCell ref="G38:J38"/>
    <mergeCell ref="L38:O38"/>
    <mergeCell ref="Q38:T38"/>
    <mergeCell ref="V38:Y38"/>
    <mergeCell ref="AA38:AC38"/>
    <mergeCell ref="AD38:AG38"/>
    <mergeCell ref="AI36:AK36"/>
    <mergeCell ref="AL36:AO36"/>
    <mergeCell ref="G37:J37"/>
    <mergeCell ref="L37:O37"/>
    <mergeCell ref="Q37:T37"/>
    <mergeCell ref="V37:Y37"/>
    <mergeCell ref="AA37:AC37"/>
    <mergeCell ref="AD37:AG37"/>
    <mergeCell ref="AI37:AK37"/>
    <mergeCell ref="AL37:AO37"/>
    <mergeCell ref="G36:J36"/>
    <mergeCell ref="L36:O36"/>
    <mergeCell ref="Q36:T36"/>
    <mergeCell ref="V36:Y36"/>
    <mergeCell ref="AA36:AC36"/>
    <mergeCell ref="AD36:AG36"/>
    <mergeCell ref="AI34:AK34"/>
    <mergeCell ref="AL34:AO34"/>
    <mergeCell ref="G35:J35"/>
    <mergeCell ref="L35:O35"/>
    <mergeCell ref="Q35:T35"/>
    <mergeCell ref="V35:Y35"/>
    <mergeCell ref="AA35:AC35"/>
    <mergeCell ref="AD35:AG35"/>
    <mergeCell ref="AI35:AK35"/>
    <mergeCell ref="AL35:AO35"/>
    <mergeCell ref="G34:J34"/>
    <mergeCell ref="L34:O34"/>
    <mergeCell ref="Q34:T34"/>
    <mergeCell ref="V34:Y34"/>
    <mergeCell ref="AA34:AC34"/>
    <mergeCell ref="AD34:AG34"/>
    <mergeCell ref="Q24:R24"/>
    <mergeCell ref="Q25:R25"/>
    <mergeCell ref="AD6:AP6"/>
    <mergeCell ref="AD7:AP7"/>
    <mergeCell ref="AD8:AO8"/>
    <mergeCell ref="AD10:AP10"/>
    <mergeCell ref="AD11:AP11"/>
    <mergeCell ref="A13:AP14"/>
    <mergeCell ref="G33:K33"/>
    <mergeCell ref="L33:P33"/>
    <mergeCell ref="Q33:U33"/>
    <mergeCell ref="V33:Z33"/>
    <mergeCell ref="AA33:AH33"/>
    <mergeCell ref="AI33:AP33"/>
    <mergeCell ref="Q26:R26"/>
    <mergeCell ref="L29:Z29"/>
    <mergeCell ref="AA29:AP29"/>
    <mergeCell ref="G30:K32"/>
    <mergeCell ref="L30:P32"/>
    <mergeCell ref="Q30:U32"/>
    <mergeCell ref="V30:Z32"/>
    <mergeCell ref="AA30:AH32"/>
    <mergeCell ref="AI30:AP32"/>
    <mergeCell ref="AF3:AG3"/>
    <mergeCell ref="AH3:AI3"/>
    <mergeCell ref="AK3:AL3"/>
    <mergeCell ref="AN3:AO3"/>
    <mergeCell ref="AE5:AG5"/>
    <mergeCell ref="AI5:AL5"/>
    <mergeCell ref="A16:AP17"/>
    <mergeCell ref="G19:K20"/>
    <mergeCell ref="L19:Z20"/>
    <mergeCell ref="AA19:AB20"/>
  </mergeCells>
  <phoneticPr fontId="3"/>
  <pageMargins left="0.78740157480314965" right="0.39370078740157483" top="0.39370078740157483" bottom="0.39370078740157483" header="0.31496062992125984" footer="0.31496062992125984"/>
  <pageSetup paperSize="9" scale="72"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Q57"/>
  <sheetViews>
    <sheetView view="pageBreakPreview" topLeftCell="A16" zoomScaleNormal="100" zoomScaleSheetLayoutView="100" workbookViewId="0">
      <selection activeCell="G14" sqref="G14"/>
    </sheetView>
  </sheetViews>
  <sheetFormatPr defaultColWidth="2.58203125" defaultRowHeight="17.149999999999999" customHeight="1"/>
  <cols>
    <col min="1" max="16384" width="2.58203125" style="86"/>
  </cols>
  <sheetData>
    <row r="1" spans="1:95" s="85" customFormat="1" ht="17.149999999999999" customHeight="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4" t="s">
        <v>97</v>
      </c>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7.149999999999999" customHeight="1">
      <c r="A2" s="261" t="s">
        <v>98</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row>
    <row r="3" spans="1:95" ht="17.149999999999999" customHeight="1">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row>
    <row r="4" spans="1:95" ht="17.149999999999999" customHeight="1">
      <c r="A4" s="262" t="s">
        <v>99</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row>
    <row r="5" spans="1:95" ht="17.149999999999999"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row>
    <row r="6" spans="1:95" ht="17.149999999999999" customHeight="1">
      <c r="A6" s="263" t="s">
        <v>100</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row>
    <row r="7" spans="1:95" ht="17.149999999999999"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row>
    <row r="8" spans="1:95" ht="17.149999999999999" customHeight="1">
      <c r="A8" s="87"/>
      <c r="B8" s="87"/>
      <c r="C8" s="87"/>
      <c r="D8" s="87"/>
      <c r="E8" s="87"/>
      <c r="F8" s="87"/>
      <c r="G8" s="87"/>
      <c r="H8" s="87"/>
      <c r="I8" s="87"/>
      <c r="J8" s="87"/>
      <c r="K8" s="87"/>
      <c r="L8" s="87"/>
      <c r="M8" s="87"/>
      <c r="N8" s="87"/>
      <c r="O8" s="87"/>
      <c r="P8" s="87"/>
      <c r="Q8" s="87"/>
      <c r="R8" s="87"/>
      <c r="S8" s="87"/>
      <c r="T8" s="87"/>
      <c r="U8" s="87"/>
      <c r="V8" s="264"/>
      <c r="W8" s="264"/>
      <c r="X8" s="264"/>
      <c r="Y8" s="264"/>
      <c r="Z8" s="264"/>
      <c r="AA8" s="264"/>
      <c r="AB8" s="264"/>
      <c r="AC8" s="264"/>
      <c r="AD8" s="264"/>
      <c r="AE8" s="264"/>
      <c r="AF8" s="264"/>
      <c r="AG8" s="264"/>
      <c r="AH8" s="264"/>
      <c r="AI8" s="264"/>
      <c r="AJ8" s="264"/>
      <c r="AK8" s="264"/>
      <c r="AL8" s="264"/>
      <c r="AM8" s="264"/>
      <c r="AN8" s="264"/>
      <c r="AO8" s="264"/>
      <c r="AP8" s="264"/>
    </row>
    <row r="9" spans="1:95" ht="17.149999999999999" customHeight="1">
      <c r="A9" s="87"/>
      <c r="B9" s="87"/>
      <c r="C9" s="87"/>
      <c r="D9" s="87"/>
      <c r="E9" s="87"/>
      <c r="F9" s="87"/>
      <c r="G9" s="87"/>
      <c r="H9" s="87"/>
      <c r="I9" s="87"/>
      <c r="J9" s="87"/>
      <c r="K9" s="87"/>
      <c r="L9" s="87"/>
      <c r="M9" s="87"/>
      <c r="N9" s="87"/>
      <c r="O9" s="87"/>
      <c r="P9" s="87"/>
      <c r="Q9" s="88" t="s">
        <v>101</v>
      </c>
      <c r="R9" s="88"/>
      <c r="S9" s="88"/>
      <c r="T9" s="88"/>
      <c r="U9" s="88"/>
      <c r="V9" s="265"/>
      <c r="W9" s="265"/>
      <c r="X9" s="265"/>
      <c r="Y9" s="265"/>
      <c r="Z9" s="265"/>
      <c r="AA9" s="265"/>
      <c r="AB9" s="265"/>
      <c r="AC9" s="265"/>
      <c r="AD9" s="265"/>
      <c r="AE9" s="265"/>
      <c r="AF9" s="265"/>
      <c r="AG9" s="265"/>
      <c r="AH9" s="265"/>
      <c r="AI9" s="265"/>
      <c r="AJ9" s="265"/>
      <c r="AK9" s="265"/>
      <c r="AL9" s="265"/>
      <c r="AM9" s="265"/>
      <c r="AN9" s="265"/>
      <c r="AO9" s="265"/>
      <c r="AP9" s="265"/>
    </row>
    <row r="10" spans="1:95" ht="17.149999999999999" customHeight="1">
      <c r="A10" s="87" t="s">
        <v>102</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row>
    <row r="11" spans="1:95" ht="17.149999999999999" customHeight="1">
      <c r="A11" s="266" t="s">
        <v>103</v>
      </c>
      <c r="B11" s="266"/>
      <c r="C11" s="266"/>
      <c r="D11" s="266"/>
      <c r="E11" s="266" t="s">
        <v>104</v>
      </c>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row>
    <row r="12" spans="1:95" s="89" customFormat="1" ht="17.149999999999999" customHeight="1">
      <c r="A12" s="267" t="s">
        <v>105</v>
      </c>
      <c r="B12" s="268"/>
      <c r="C12" s="268"/>
      <c r="D12" s="269"/>
      <c r="E12" s="273" t="s">
        <v>106</v>
      </c>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4"/>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row>
    <row r="13" spans="1:95" s="89" customFormat="1" ht="17.149999999999999" customHeight="1">
      <c r="A13" s="270"/>
      <c r="B13" s="271"/>
      <c r="C13" s="271"/>
      <c r="D13" s="272"/>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row>
    <row r="14" spans="1:95" s="89" customFormat="1" ht="17.149999999999999" customHeight="1">
      <c r="A14" s="277"/>
      <c r="B14" s="278"/>
      <c r="C14" s="278"/>
      <c r="D14" s="279"/>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1"/>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row>
    <row r="15" spans="1:95" s="89" customFormat="1" ht="17.149999999999999" customHeight="1">
      <c r="A15" s="267" t="s">
        <v>105</v>
      </c>
      <c r="B15" s="268"/>
      <c r="C15" s="268"/>
      <c r="D15" s="269"/>
      <c r="E15" s="273" t="s">
        <v>107</v>
      </c>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4"/>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row>
    <row r="16" spans="1:95" s="89" customFormat="1" ht="17.149999999999999" customHeight="1">
      <c r="A16" s="270"/>
      <c r="B16" s="271"/>
      <c r="C16" s="271"/>
      <c r="D16" s="272"/>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row>
    <row r="17" spans="1:95" s="89" customFormat="1" ht="17.149999999999999" customHeight="1">
      <c r="A17" s="270"/>
      <c r="B17" s="271"/>
      <c r="C17" s="271"/>
      <c r="D17" s="272"/>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row>
    <row r="18" spans="1:95" ht="17.149999999999999" customHeight="1">
      <c r="A18" s="90"/>
      <c r="B18" s="87"/>
      <c r="C18" s="87"/>
      <c r="D18" s="91"/>
      <c r="E18" s="87"/>
      <c r="F18" s="87"/>
      <c r="G18" s="92" t="s">
        <v>108</v>
      </c>
      <c r="H18" s="87" t="s">
        <v>109</v>
      </c>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91"/>
    </row>
    <row r="19" spans="1:95" ht="17.149999999999999" customHeight="1">
      <c r="A19" s="90"/>
      <c r="B19" s="87"/>
      <c r="C19" s="87"/>
      <c r="D19" s="91"/>
      <c r="E19" s="87"/>
      <c r="F19" s="87"/>
      <c r="G19" s="92" t="s">
        <v>108</v>
      </c>
      <c r="H19" s="87" t="s">
        <v>110</v>
      </c>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91"/>
    </row>
    <row r="20" spans="1:95" ht="17.149999999999999" customHeight="1">
      <c r="A20" s="90"/>
      <c r="B20" s="87"/>
      <c r="C20" s="87"/>
      <c r="D20" s="91"/>
      <c r="E20" s="87"/>
      <c r="F20" s="87"/>
      <c r="G20" s="92" t="s">
        <v>108</v>
      </c>
      <c r="H20" s="87" t="s">
        <v>111</v>
      </c>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91"/>
    </row>
    <row r="21" spans="1:95" ht="17.149999999999999" customHeight="1">
      <c r="A21" s="90"/>
      <c r="B21" s="87"/>
      <c r="C21" s="87"/>
      <c r="D21" s="91"/>
      <c r="E21" s="87"/>
      <c r="F21" s="87"/>
      <c r="G21" s="92" t="s">
        <v>108</v>
      </c>
      <c r="H21" s="87" t="s">
        <v>112</v>
      </c>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91"/>
    </row>
    <row r="22" spans="1:95" ht="17.149999999999999" customHeight="1">
      <c r="A22" s="90"/>
      <c r="B22" s="87"/>
      <c r="C22" s="87"/>
      <c r="D22" s="91"/>
      <c r="E22" s="87"/>
      <c r="F22" s="87"/>
      <c r="G22" s="92" t="s">
        <v>108</v>
      </c>
      <c r="H22" s="87" t="s">
        <v>113</v>
      </c>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91"/>
    </row>
    <row r="23" spans="1:95" ht="17.149999999999999" customHeight="1">
      <c r="A23" s="90"/>
      <c r="B23" s="87"/>
      <c r="C23" s="87"/>
      <c r="D23" s="91"/>
      <c r="E23" s="87"/>
      <c r="F23" s="87"/>
      <c r="G23" s="92" t="s">
        <v>108</v>
      </c>
      <c r="H23" s="282" t="s">
        <v>140</v>
      </c>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3"/>
    </row>
    <row r="24" spans="1:95" ht="17.149999999999999" customHeight="1">
      <c r="A24" s="90"/>
      <c r="B24" s="87"/>
      <c r="C24" s="87"/>
      <c r="D24" s="91"/>
      <c r="E24" s="87"/>
      <c r="F24" s="87"/>
      <c r="G24" s="9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3"/>
    </row>
    <row r="25" spans="1:95" ht="17.149999999999999" customHeight="1">
      <c r="A25" s="90"/>
      <c r="B25" s="87"/>
      <c r="C25" s="87"/>
      <c r="D25" s="91"/>
      <c r="E25" s="87"/>
      <c r="F25" s="87"/>
      <c r="G25" s="92" t="s">
        <v>108</v>
      </c>
      <c r="H25" s="87" t="s">
        <v>114</v>
      </c>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91"/>
    </row>
    <row r="26" spans="1:95" ht="17.149999999999999" customHeight="1">
      <c r="A26" s="90"/>
      <c r="B26" s="87"/>
      <c r="C26" s="87"/>
      <c r="D26" s="91"/>
      <c r="E26" s="87"/>
      <c r="F26" s="87"/>
      <c r="H26" s="93" t="s">
        <v>115</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91"/>
    </row>
    <row r="27" spans="1:95" ht="17.149999999999999" customHeight="1">
      <c r="A27" s="90"/>
      <c r="B27" s="87"/>
      <c r="C27" s="87"/>
      <c r="D27" s="91"/>
      <c r="E27" s="87"/>
      <c r="F27" s="87"/>
      <c r="H27" s="87" t="s">
        <v>116</v>
      </c>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91"/>
    </row>
    <row r="28" spans="1:95" ht="17.149999999999999" customHeight="1">
      <c r="A28" s="90"/>
      <c r="B28" s="87"/>
      <c r="C28" s="87"/>
      <c r="D28" s="91"/>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91"/>
      <c r="AQ28" s="89"/>
      <c r="AR28" s="89"/>
      <c r="AS28" s="89"/>
      <c r="AT28" s="89"/>
      <c r="AU28" s="89"/>
      <c r="AV28" s="89"/>
      <c r="AW28" s="89"/>
      <c r="AX28" s="89"/>
      <c r="AY28" s="89"/>
      <c r="AZ28" s="89"/>
      <c r="BA28" s="89"/>
      <c r="BB28" s="89"/>
      <c r="BC28" s="89"/>
      <c r="BD28" s="89"/>
      <c r="BE28" s="89"/>
      <c r="BF28" s="89"/>
      <c r="BG28" s="89"/>
    </row>
    <row r="29" spans="1:95" s="89" customFormat="1" ht="17.149999999999999" customHeight="1">
      <c r="A29" s="267" t="s">
        <v>105</v>
      </c>
      <c r="B29" s="268"/>
      <c r="C29" s="268"/>
      <c r="D29" s="269"/>
      <c r="E29" s="273" t="s">
        <v>117</v>
      </c>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4"/>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row>
    <row r="30" spans="1:95" s="89" customFormat="1" ht="17.149999999999999" customHeight="1">
      <c r="A30" s="270"/>
      <c r="B30" s="271"/>
      <c r="C30" s="271"/>
      <c r="D30" s="272"/>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row>
    <row r="31" spans="1:95" s="89" customFormat="1" ht="17.149999999999999" customHeight="1">
      <c r="A31" s="270"/>
      <c r="B31" s="271"/>
      <c r="C31" s="271"/>
      <c r="D31" s="272"/>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row>
    <row r="32" spans="1:95" ht="17.149999999999999" customHeight="1">
      <c r="A32" s="90"/>
      <c r="B32" s="87"/>
      <c r="C32" s="87"/>
      <c r="D32" s="91"/>
      <c r="E32" s="87"/>
      <c r="F32" s="87"/>
      <c r="G32" s="92" t="s">
        <v>108</v>
      </c>
      <c r="H32" s="87" t="s">
        <v>118</v>
      </c>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91"/>
    </row>
    <row r="33" spans="1:95" ht="17.149999999999999" customHeight="1">
      <c r="A33" s="90"/>
      <c r="B33" s="87"/>
      <c r="C33" s="87"/>
      <c r="D33" s="91"/>
      <c r="E33" s="87"/>
      <c r="F33" s="87"/>
      <c r="G33" s="92" t="s">
        <v>108</v>
      </c>
      <c r="H33" s="87" t="s">
        <v>119</v>
      </c>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91"/>
    </row>
    <row r="34" spans="1:95" ht="17.149999999999999" customHeight="1">
      <c r="A34" s="90"/>
      <c r="B34" s="87"/>
      <c r="C34" s="87"/>
      <c r="D34" s="91"/>
      <c r="E34" s="87"/>
      <c r="F34" s="87"/>
      <c r="G34" s="92"/>
      <c r="H34" s="87" t="s">
        <v>141</v>
      </c>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91"/>
    </row>
    <row r="35" spans="1:95" ht="17.149999999999999" customHeight="1">
      <c r="A35" s="90"/>
      <c r="B35" s="87"/>
      <c r="C35" s="87"/>
      <c r="D35" s="91"/>
      <c r="E35" s="87"/>
      <c r="F35" s="87"/>
      <c r="G35" s="92" t="s">
        <v>108</v>
      </c>
      <c r="H35" s="87" t="s">
        <v>120</v>
      </c>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91"/>
    </row>
    <row r="36" spans="1:95" ht="17.149999999999999" customHeight="1">
      <c r="A36" s="90"/>
      <c r="B36" s="87"/>
      <c r="C36" s="87"/>
      <c r="D36" s="91"/>
      <c r="E36" s="87"/>
      <c r="F36" s="87"/>
      <c r="G36" s="92"/>
      <c r="H36" s="87" t="s">
        <v>121</v>
      </c>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91"/>
    </row>
    <row r="37" spans="1:95" ht="17.149999999999999" customHeight="1">
      <c r="A37" s="90"/>
      <c r="B37" s="87"/>
      <c r="C37" s="87"/>
      <c r="D37" s="91"/>
      <c r="E37" s="87"/>
      <c r="F37" s="87"/>
      <c r="G37" s="92" t="s">
        <v>108</v>
      </c>
      <c r="H37" s="87" t="s">
        <v>122</v>
      </c>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91"/>
    </row>
    <row r="38" spans="1:95" ht="17.149999999999999" customHeight="1">
      <c r="A38" s="90"/>
      <c r="B38" s="87"/>
      <c r="C38" s="87"/>
      <c r="D38" s="91"/>
      <c r="E38" s="87"/>
      <c r="F38" s="87"/>
      <c r="G38" s="92" t="s">
        <v>108</v>
      </c>
      <c r="H38" s="87" t="s">
        <v>123</v>
      </c>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91"/>
    </row>
    <row r="39" spans="1:95" ht="17.149999999999999" customHeight="1">
      <c r="A39" s="90"/>
      <c r="B39" s="87"/>
      <c r="C39" s="87"/>
      <c r="D39" s="91"/>
      <c r="E39" s="87"/>
      <c r="F39" s="87"/>
      <c r="G39" s="92"/>
      <c r="H39" s="87" t="s">
        <v>124</v>
      </c>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91"/>
    </row>
    <row r="40" spans="1:95" ht="17.149999999999999" customHeight="1">
      <c r="A40" s="90"/>
      <c r="B40" s="87"/>
      <c r="C40" s="87"/>
      <c r="D40" s="91"/>
      <c r="E40" s="87"/>
      <c r="F40" s="87"/>
      <c r="G40" s="92" t="s">
        <v>108</v>
      </c>
      <c r="H40" s="87" t="s">
        <v>125</v>
      </c>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91"/>
    </row>
    <row r="41" spans="1:95" ht="17.149999999999999" customHeight="1">
      <c r="A41" s="90"/>
      <c r="B41" s="87"/>
      <c r="C41" s="87"/>
      <c r="D41" s="91"/>
      <c r="E41" s="87"/>
      <c r="F41" s="87"/>
      <c r="G41" s="92"/>
      <c r="H41" s="87"/>
      <c r="I41" s="87" t="s">
        <v>126</v>
      </c>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91"/>
    </row>
    <row r="42" spans="1:95" ht="17.149999999999999" customHeight="1">
      <c r="A42" s="90"/>
      <c r="B42" s="87"/>
      <c r="C42" s="87"/>
      <c r="D42" s="91"/>
      <c r="E42" s="87"/>
      <c r="F42" s="87"/>
      <c r="G42" s="92" t="s">
        <v>108</v>
      </c>
      <c r="H42" s="87" t="s">
        <v>127</v>
      </c>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91"/>
      <c r="AQ42" s="89"/>
      <c r="AR42" s="89"/>
      <c r="AS42" s="89"/>
      <c r="AT42" s="89"/>
      <c r="AU42" s="89"/>
      <c r="AV42" s="89"/>
      <c r="AW42" s="89"/>
      <c r="AX42" s="89"/>
      <c r="AY42" s="89"/>
      <c r="AZ42" s="89"/>
      <c r="BA42" s="89"/>
      <c r="BB42" s="89"/>
      <c r="BC42" s="89"/>
      <c r="BD42" s="89"/>
      <c r="BE42" s="89"/>
      <c r="BF42" s="89"/>
      <c r="BG42" s="89"/>
    </row>
    <row r="43" spans="1:95" ht="17.149999999999999" customHeight="1">
      <c r="A43" s="90"/>
      <c r="B43" s="87"/>
      <c r="C43" s="87"/>
      <c r="D43" s="91"/>
      <c r="E43" s="87"/>
      <c r="F43" s="87"/>
      <c r="G43" s="92" t="s">
        <v>108</v>
      </c>
      <c r="H43" s="87" t="s">
        <v>128</v>
      </c>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91"/>
      <c r="AQ43" s="89"/>
      <c r="AR43" s="89"/>
      <c r="AS43" s="89"/>
      <c r="AT43" s="89"/>
      <c r="AU43" s="89"/>
      <c r="AV43" s="89"/>
      <c r="AW43" s="89"/>
      <c r="AX43" s="89"/>
      <c r="AY43" s="89"/>
      <c r="AZ43" s="89"/>
      <c r="BA43" s="89"/>
      <c r="BB43" s="89"/>
      <c r="BC43" s="89"/>
      <c r="BD43" s="89"/>
      <c r="BE43" s="89"/>
      <c r="BF43" s="89"/>
      <c r="BG43" s="89"/>
    </row>
    <row r="44" spans="1:95" ht="17.149999999999999" customHeight="1">
      <c r="A44" s="90"/>
      <c r="B44" s="87"/>
      <c r="C44" s="87"/>
      <c r="D44" s="91"/>
      <c r="E44" s="87"/>
      <c r="F44" s="87"/>
      <c r="G44" s="92"/>
      <c r="H44" s="87" t="s">
        <v>129</v>
      </c>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91"/>
    </row>
    <row r="45" spans="1:95" ht="17.149999999999999" customHeight="1">
      <c r="A45" s="94"/>
      <c r="B45" s="88"/>
      <c r="C45" s="88"/>
      <c r="D45" s="95"/>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95"/>
    </row>
    <row r="46" spans="1:95" s="89" customFormat="1" ht="17.149999999999999" customHeight="1">
      <c r="A46" s="267" t="s">
        <v>105</v>
      </c>
      <c r="B46" s="268"/>
      <c r="C46" s="268"/>
      <c r="D46" s="269"/>
      <c r="E46" s="273" t="s">
        <v>130</v>
      </c>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4"/>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row>
    <row r="47" spans="1:95" s="89" customFormat="1" ht="17.149999999999999" customHeight="1">
      <c r="A47" s="270"/>
      <c r="B47" s="271"/>
      <c r="C47" s="271"/>
      <c r="D47" s="272"/>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row>
    <row r="48" spans="1:95" s="89" customFormat="1" ht="17.149999999999999" customHeight="1">
      <c r="A48" s="270"/>
      <c r="B48" s="271"/>
      <c r="C48" s="271"/>
      <c r="D48" s="272"/>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row>
    <row r="49" spans="1:42" ht="17.149999999999999" customHeight="1">
      <c r="A49" s="90"/>
      <c r="B49" s="87"/>
      <c r="C49" s="87"/>
      <c r="D49" s="91"/>
      <c r="E49" s="87"/>
      <c r="F49" s="87"/>
      <c r="G49" s="92" t="s">
        <v>108</v>
      </c>
      <c r="H49" s="87" t="s">
        <v>131</v>
      </c>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91"/>
    </row>
    <row r="50" spans="1:42" ht="17.149999999999999" customHeight="1">
      <c r="A50" s="90"/>
      <c r="B50" s="87"/>
      <c r="C50" s="87"/>
      <c r="D50" s="91"/>
      <c r="E50" s="87"/>
      <c r="F50" s="87"/>
      <c r="G50" s="87"/>
      <c r="H50" s="87"/>
      <c r="I50" s="87" t="s">
        <v>132</v>
      </c>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91"/>
    </row>
    <row r="51" spans="1:42" ht="17.149999999999999" customHeight="1">
      <c r="A51" s="90"/>
      <c r="B51" s="87"/>
      <c r="C51" s="87"/>
      <c r="D51" s="91"/>
      <c r="E51" s="87"/>
      <c r="F51" s="87"/>
      <c r="G51" s="87"/>
      <c r="H51" s="87"/>
      <c r="I51" s="87" t="s">
        <v>133</v>
      </c>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91"/>
    </row>
    <row r="52" spans="1:42" ht="17.149999999999999" customHeight="1">
      <c r="A52" s="90"/>
      <c r="B52" s="87"/>
      <c r="C52" s="87"/>
      <c r="D52" s="91"/>
      <c r="E52" s="87"/>
      <c r="F52" s="87"/>
      <c r="G52" s="87"/>
      <c r="H52" s="87"/>
      <c r="I52" s="87" t="s">
        <v>142</v>
      </c>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91"/>
    </row>
    <row r="53" spans="1:42" ht="17.149999999999999" customHeight="1">
      <c r="A53" s="94"/>
      <c r="B53" s="88"/>
      <c r="C53" s="88"/>
      <c r="D53" s="95"/>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95"/>
    </row>
    <row r="54" spans="1:42" s="89" customFormat="1" ht="17.149999999999999" customHeight="1">
      <c r="A54" s="267" t="s">
        <v>105</v>
      </c>
      <c r="B54" s="268"/>
      <c r="C54" s="268"/>
      <c r="D54" s="269"/>
      <c r="E54" s="273" t="s">
        <v>134</v>
      </c>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4"/>
    </row>
    <row r="55" spans="1:42" s="89" customFormat="1" ht="17.149999999999999" customHeight="1">
      <c r="A55" s="270"/>
      <c r="B55" s="271"/>
      <c r="C55" s="271"/>
      <c r="D55" s="272"/>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6"/>
    </row>
    <row r="56" spans="1:42" ht="17.149999999999999" customHeight="1">
      <c r="A56" s="90"/>
      <c r="B56" s="87"/>
      <c r="C56" s="87"/>
      <c r="D56" s="91"/>
      <c r="E56" s="87"/>
      <c r="F56" s="87"/>
      <c r="G56" s="92" t="s">
        <v>108</v>
      </c>
      <c r="H56" s="87" t="s">
        <v>135</v>
      </c>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91"/>
    </row>
    <row r="57" spans="1:42" ht="17.149999999999999" customHeight="1">
      <c r="A57" s="94"/>
      <c r="B57" s="88"/>
      <c r="C57" s="88"/>
      <c r="D57" s="95"/>
      <c r="E57" s="88"/>
      <c r="F57" s="88"/>
      <c r="G57" s="96" t="s">
        <v>108</v>
      </c>
      <c r="H57" s="88" t="s">
        <v>136</v>
      </c>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95"/>
    </row>
  </sheetData>
  <mergeCells count="17">
    <mergeCell ref="A46:D48"/>
    <mergeCell ref="E46:AP48"/>
    <mergeCell ref="A54:D55"/>
    <mergeCell ref="E54:AP55"/>
    <mergeCell ref="A12:D14"/>
    <mergeCell ref="E12:AP14"/>
    <mergeCell ref="A15:D17"/>
    <mergeCell ref="E15:AP17"/>
    <mergeCell ref="H23:AP24"/>
    <mergeCell ref="A29:D31"/>
    <mergeCell ref="E29:AP31"/>
    <mergeCell ref="A2:AP3"/>
    <mergeCell ref="A4:AP4"/>
    <mergeCell ref="A6:AP6"/>
    <mergeCell ref="V8:AP9"/>
    <mergeCell ref="A11:D11"/>
    <mergeCell ref="E11:AP11"/>
  </mergeCells>
  <phoneticPr fontId="3"/>
  <pageMargins left="0.78740157480314965" right="0.39370078740157483" top="0.39370078740157483" bottom="0.39370078740157483" header="0.31496062992125984" footer="0.31496062992125984"/>
  <pageSetup paperSize="9" scale="72"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Q112"/>
  <sheetViews>
    <sheetView view="pageBreakPreview" zoomScaleNormal="100" zoomScaleSheetLayoutView="100" workbookViewId="0">
      <selection activeCell="G14" sqref="G14"/>
    </sheetView>
  </sheetViews>
  <sheetFormatPr defaultColWidth="9" defaultRowHeight="21" customHeight="1"/>
  <cols>
    <col min="1" max="1" width="20.58203125" style="9" customWidth="1"/>
    <col min="2" max="9" width="5.58203125" style="9" customWidth="1"/>
    <col min="10" max="11" width="10.58203125" style="9" customWidth="1"/>
    <col min="12" max="12" width="10.08203125" style="9" customWidth="1"/>
    <col min="13" max="15" width="6.08203125" style="9" customWidth="1"/>
    <col min="16" max="16" width="36.58203125" style="9" customWidth="1"/>
    <col min="17" max="16384" width="9" style="9"/>
  </cols>
  <sheetData>
    <row r="1" spans="1:16" s="129" customFormat="1" ht="21" customHeight="1">
      <c r="A1" s="1" t="s">
        <v>0</v>
      </c>
      <c r="B1" s="140"/>
      <c r="C1" s="141"/>
      <c r="D1" s="141"/>
      <c r="E1" s="141"/>
      <c r="F1" s="141"/>
      <c r="G1" s="141"/>
      <c r="H1" s="141"/>
      <c r="I1" s="141"/>
      <c r="J1" s="141"/>
      <c r="K1" s="133"/>
      <c r="L1" s="133"/>
      <c r="M1" s="133"/>
      <c r="N1" s="133"/>
      <c r="O1" s="2" t="s">
        <v>1</v>
      </c>
    </row>
    <row r="2" spans="1:16" s="129" customFormat="1" ht="21" customHeight="1">
      <c r="A2" s="3" t="s">
        <v>179</v>
      </c>
      <c r="B2" s="3"/>
      <c r="C2" s="3"/>
      <c r="D2" s="3"/>
      <c r="E2" s="3"/>
      <c r="F2" s="3"/>
      <c r="G2" s="3"/>
      <c r="H2" s="3"/>
      <c r="I2" s="3"/>
      <c r="J2" s="3"/>
      <c r="K2" s="3"/>
      <c r="L2" s="3"/>
      <c r="M2" s="3"/>
      <c r="N2" s="133"/>
      <c r="O2" s="4" t="s">
        <v>2</v>
      </c>
    </row>
    <row r="3" spans="1:16" s="129" customFormat="1" ht="21" customHeight="1">
      <c r="A3" s="3"/>
      <c r="B3" s="3"/>
      <c r="C3" s="3"/>
      <c r="D3" s="3"/>
      <c r="E3" s="3"/>
      <c r="F3" s="3"/>
      <c r="G3" s="3"/>
      <c r="H3" s="3"/>
      <c r="I3" s="3"/>
      <c r="J3" s="3"/>
      <c r="K3" s="3"/>
      <c r="L3" s="3"/>
      <c r="M3" s="3"/>
      <c r="N3" s="133"/>
      <c r="O3" s="4"/>
    </row>
    <row r="4" spans="1:16" s="129" customFormat="1" ht="21" customHeight="1">
      <c r="A4" s="5" t="s">
        <v>180</v>
      </c>
      <c r="B4" s="5"/>
      <c r="C4" s="3"/>
      <c r="D4" s="3"/>
      <c r="E4" s="3"/>
      <c r="F4" s="3"/>
      <c r="G4" s="3"/>
      <c r="H4" s="3"/>
      <c r="I4" s="3"/>
      <c r="J4" s="3"/>
      <c r="K4" s="3"/>
      <c r="L4" s="3"/>
      <c r="M4" s="3"/>
      <c r="N4" s="133"/>
      <c r="O4" s="4"/>
    </row>
    <row r="5" spans="1:16" ht="21" customHeight="1">
      <c r="A5" s="6"/>
      <c r="B5" s="6"/>
      <c r="C5" s="6"/>
      <c r="D5" s="6"/>
      <c r="E5" s="6"/>
      <c r="F5" s="6"/>
      <c r="G5" s="6"/>
      <c r="H5" s="6"/>
      <c r="I5" s="6"/>
      <c r="J5" s="6"/>
      <c r="K5" s="6"/>
      <c r="L5" s="6"/>
      <c r="M5" s="6"/>
      <c r="N5" s="7"/>
      <c r="O5" s="8"/>
    </row>
    <row r="6" spans="1:16" ht="21" customHeight="1">
      <c r="A6" s="7"/>
      <c r="B6" s="7"/>
      <c r="C6" s="7"/>
      <c r="D6" s="7"/>
      <c r="E6" s="7"/>
      <c r="F6" s="7"/>
      <c r="G6" s="7"/>
      <c r="H6" s="7"/>
      <c r="I6" s="7"/>
      <c r="J6" s="142" t="s">
        <v>3</v>
      </c>
      <c r="K6" s="142" t="s">
        <v>4</v>
      </c>
      <c r="L6" s="181" t="s">
        <v>148</v>
      </c>
      <c r="M6" s="145" t="s">
        <v>5</v>
      </c>
      <c r="N6" s="145"/>
      <c r="O6" s="145"/>
    </row>
    <row r="7" spans="1:16" ht="21" customHeight="1">
      <c r="A7" s="7"/>
      <c r="B7" s="7"/>
      <c r="C7" s="10" t="s">
        <v>6</v>
      </c>
      <c r="D7" s="10" t="s">
        <v>7</v>
      </c>
      <c r="E7" s="10" t="s">
        <v>8</v>
      </c>
      <c r="F7" s="10" t="s">
        <v>9</v>
      </c>
      <c r="G7" s="10" t="s">
        <v>10</v>
      </c>
      <c r="H7" s="10" t="s">
        <v>11</v>
      </c>
      <c r="I7" s="10" t="s">
        <v>12</v>
      </c>
      <c r="J7" s="143"/>
      <c r="K7" s="144"/>
      <c r="L7" s="182"/>
      <c r="M7" s="145"/>
      <c r="N7" s="145"/>
      <c r="O7" s="145"/>
    </row>
    <row r="8" spans="1:16" ht="21" customHeight="1">
      <c r="A8" s="11"/>
      <c r="B8" s="12"/>
      <c r="C8" s="13">
        <v>44597</v>
      </c>
      <c r="D8" s="13">
        <f>C8+1</f>
        <v>44598</v>
      </c>
      <c r="E8" s="13">
        <f t="shared" ref="E8:H8" si="0">D8+1</f>
        <v>44599</v>
      </c>
      <c r="F8" s="13">
        <f t="shared" si="0"/>
        <v>44600</v>
      </c>
      <c r="G8" s="13">
        <f t="shared" si="0"/>
        <v>44601</v>
      </c>
      <c r="H8" s="13">
        <f t="shared" si="0"/>
        <v>44602</v>
      </c>
      <c r="I8" s="13">
        <f>H8+1</f>
        <v>44603</v>
      </c>
      <c r="J8" s="14"/>
      <c r="K8" s="15"/>
      <c r="L8" s="15"/>
      <c r="M8" s="146"/>
      <c r="N8" s="146"/>
      <c r="O8" s="146"/>
    </row>
    <row r="9" spans="1:16" ht="21" customHeight="1">
      <c r="A9" s="169" t="s">
        <v>149</v>
      </c>
      <c r="B9" s="284"/>
      <c r="C9" s="111"/>
      <c r="D9" s="111"/>
      <c r="E9" s="111"/>
      <c r="F9" s="111"/>
      <c r="G9" s="111"/>
      <c r="H9" s="111"/>
      <c r="I9" s="111"/>
      <c r="J9" s="17"/>
      <c r="K9" s="18"/>
      <c r="L9" s="107"/>
      <c r="M9" s="108"/>
      <c r="N9" s="109"/>
      <c r="O9" s="110"/>
    </row>
    <row r="10" spans="1:16" ht="23.25" hidden="1" customHeight="1">
      <c r="A10" s="21"/>
      <c r="B10" s="22"/>
      <c r="C10" s="16">
        <f>SUM(C11:C12)</f>
        <v>0</v>
      </c>
      <c r="D10" s="16">
        <f t="shared" ref="D10:I10" si="1">SUM(D11:D12)</f>
        <v>0</v>
      </c>
      <c r="E10" s="16">
        <f t="shared" si="1"/>
        <v>0</v>
      </c>
      <c r="F10" s="16">
        <f t="shared" si="1"/>
        <v>0</v>
      </c>
      <c r="G10" s="16">
        <f t="shared" si="1"/>
        <v>0</v>
      </c>
      <c r="H10" s="16">
        <f t="shared" si="1"/>
        <v>0</v>
      </c>
      <c r="I10" s="16">
        <f t="shared" si="1"/>
        <v>0</v>
      </c>
      <c r="J10" s="17"/>
      <c r="K10" s="18"/>
      <c r="L10" s="107"/>
      <c r="M10" s="137"/>
      <c r="N10" s="138"/>
      <c r="O10" s="139"/>
      <c r="P10" s="9" t="str">
        <f>IF(J10&lt;100,IF(OR(K10="100回以上",K10="150回以上"),"エラー。接種回数と回数区分が一致しません",""),IF(J10&lt;150,IF(OR(K10="100回未満",K10="150回以上"),"エラー。接種回数と回数区分が一致しません",""),IF(K10="100回未満","エラー。接種回数と回数区分が一致しません","")))</f>
        <v/>
      </c>
    </row>
    <row r="11" spans="1:16" ht="21" customHeight="1">
      <c r="A11" s="23" t="s">
        <v>13</v>
      </c>
      <c r="B11" s="24" t="s">
        <v>14</v>
      </c>
      <c r="C11" s="25"/>
      <c r="D11" s="25"/>
      <c r="E11" s="25"/>
      <c r="F11" s="25"/>
      <c r="G11" s="25"/>
      <c r="H11" s="25"/>
      <c r="I11" s="25"/>
      <c r="J11" s="147">
        <f>SUM(C11:I12)</f>
        <v>0</v>
      </c>
      <c r="K11" s="149" t="str">
        <f>IF(J11&lt;50,"50回未満",IF(J11&lt;100,"50回以上100回未満",IF(J11&lt;150,"100回以上150回未満","150回以上")))</f>
        <v>50回未満</v>
      </c>
      <c r="L11" s="153" t="str">
        <f>IF(COUNTIF(C9:I9,"○")&gt;0,"実施","―")</f>
        <v>―</v>
      </c>
      <c r="M11" s="151"/>
      <c r="N11" s="151"/>
      <c r="O11" s="151"/>
      <c r="P11" s="9" t="str">
        <f>IF(J11&lt;100,IF(OR(K11="100回以上",K11="150回以上"),"エラー。接種回数と回数区分が一致しません",""),IF(J11&lt;150,IF(OR(K11="100回未満",K11="150回以上"),"エラー。接種回数と回数区分が一致しません",""),IF(K11="100回未満","エラー。接種回数と回数区分が一致しません","")))</f>
        <v/>
      </c>
    </row>
    <row r="12" spans="1:16" ht="21" customHeight="1">
      <c r="A12" s="23" t="s">
        <v>13</v>
      </c>
      <c r="B12" s="23" t="s">
        <v>15</v>
      </c>
      <c r="C12" s="25"/>
      <c r="D12" s="25"/>
      <c r="E12" s="25"/>
      <c r="F12" s="25"/>
      <c r="G12" s="25"/>
      <c r="H12" s="25"/>
      <c r="I12" s="25"/>
      <c r="J12" s="148"/>
      <c r="K12" s="150"/>
      <c r="L12" s="154"/>
      <c r="M12" s="151"/>
      <c r="N12" s="151"/>
      <c r="O12" s="151"/>
      <c r="P12" s="9"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6" ht="21" customHeight="1">
      <c r="A13" s="11"/>
      <c r="B13" s="12"/>
      <c r="C13" s="13">
        <f>I8+1</f>
        <v>44604</v>
      </c>
      <c r="D13" s="13">
        <f>C13+1</f>
        <v>44605</v>
      </c>
      <c r="E13" s="13">
        <f t="shared" ref="E13:H28" si="2">D13+1</f>
        <v>44606</v>
      </c>
      <c r="F13" s="13">
        <f t="shared" si="2"/>
        <v>44607</v>
      </c>
      <c r="G13" s="13">
        <f t="shared" si="2"/>
        <v>44608</v>
      </c>
      <c r="H13" s="13">
        <f t="shared" si="2"/>
        <v>44609</v>
      </c>
      <c r="I13" s="13">
        <f>H13+1</f>
        <v>44610</v>
      </c>
      <c r="J13" s="14"/>
      <c r="K13" s="19"/>
      <c r="L13" s="19"/>
      <c r="M13" s="146"/>
      <c r="N13" s="146"/>
      <c r="O13" s="146"/>
    </row>
    <row r="14" spans="1:16" ht="21" customHeight="1">
      <c r="A14" s="169" t="s">
        <v>149</v>
      </c>
      <c r="B14" s="170"/>
      <c r="C14" s="111"/>
      <c r="D14" s="111"/>
      <c r="E14" s="111"/>
      <c r="F14" s="111"/>
      <c r="G14" s="111"/>
      <c r="H14" s="111"/>
      <c r="I14" s="111"/>
      <c r="J14" s="17"/>
      <c r="K14" s="112"/>
      <c r="L14" s="113"/>
      <c r="M14" s="108"/>
      <c r="N14" s="109"/>
      <c r="O14" s="110"/>
    </row>
    <row r="15" spans="1:16" ht="21" hidden="1" customHeight="1">
      <c r="A15" s="21"/>
      <c r="B15" s="22"/>
      <c r="C15" s="16">
        <f>SUM(C16:C17)</f>
        <v>0</v>
      </c>
      <c r="D15" s="16">
        <f t="shared" ref="D15:I15" si="3">SUM(D16:D17)</f>
        <v>0</v>
      </c>
      <c r="E15" s="16">
        <f t="shared" si="3"/>
        <v>0</v>
      </c>
      <c r="F15" s="16">
        <f t="shared" si="3"/>
        <v>0</v>
      </c>
      <c r="G15" s="16">
        <f t="shared" si="3"/>
        <v>0</v>
      </c>
      <c r="H15" s="16">
        <f t="shared" si="3"/>
        <v>0</v>
      </c>
      <c r="I15" s="16">
        <f t="shared" si="3"/>
        <v>0</v>
      </c>
      <c r="J15" s="17"/>
      <c r="K15" s="18"/>
      <c r="L15" s="107"/>
      <c r="M15" s="137"/>
      <c r="N15" s="138"/>
      <c r="O15" s="139"/>
      <c r="P15" s="9"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6" ht="21" customHeight="1">
      <c r="A16" s="23" t="s">
        <v>13</v>
      </c>
      <c r="B16" s="24" t="s">
        <v>14</v>
      </c>
      <c r="C16" s="25"/>
      <c r="D16" s="25"/>
      <c r="E16" s="25"/>
      <c r="F16" s="25"/>
      <c r="G16" s="25"/>
      <c r="H16" s="25"/>
      <c r="I16" s="25"/>
      <c r="J16" s="147">
        <f>SUM(C16:I17)</f>
        <v>0</v>
      </c>
      <c r="K16" s="149" t="str">
        <f>IF(J16&lt;50,"50回未満",IF(J16&lt;100,"50回以上100回未満",IF(J16&lt;150,"100回以上150回未満","150回以上")))</f>
        <v>50回未満</v>
      </c>
      <c r="L16" s="153" t="str">
        <f>IF(COUNTIF(C14:I14,"○")&gt;0,"実施","―")</f>
        <v>―</v>
      </c>
      <c r="M16" s="151"/>
      <c r="N16" s="151"/>
      <c r="O16" s="151"/>
      <c r="P16" s="9" t="str">
        <f>IF(J16&lt;100,IF(OR(K16="100回以上",K16="150回以上"),"エラー。接種回数と回数区分が一致しません",""),IF(J16&lt;150,IF(OR(K16="100回未満",K16="150回以上"),"エラー。接種回数と回数区分が一致しません",""),IF(K16="100回未満","エラー。接種回数と回数区分が一致しません","")))</f>
        <v/>
      </c>
    </row>
    <row r="17" spans="1:16" ht="21" customHeight="1">
      <c r="A17" s="23" t="s">
        <v>13</v>
      </c>
      <c r="B17" s="23" t="s">
        <v>15</v>
      </c>
      <c r="C17" s="25"/>
      <c r="D17" s="25"/>
      <c r="E17" s="25"/>
      <c r="F17" s="25"/>
      <c r="G17" s="25"/>
      <c r="H17" s="25"/>
      <c r="I17" s="25"/>
      <c r="J17" s="148"/>
      <c r="K17" s="150"/>
      <c r="L17" s="154"/>
      <c r="M17" s="151"/>
      <c r="N17" s="151"/>
      <c r="O17" s="151"/>
      <c r="P17" s="9"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row>
    <row r="18" spans="1:16" ht="21" customHeight="1">
      <c r="A18" s="11"/>
      <c r="B18" s="12"/>
      <c r="C18" s="13">
        <f>I13+1</f>
        <v>44611</v>
      </c>
      <c r="D18" s="13">
        <f>C18+1</f>
        <v>44612</v>
      </c>
      <c r="E18" s="13">
        <f t="shared" si="2"/>
        <v>44613</v>
      </c>
      <c r="F18" s="13">
        <f t="shared" si="2"/>
        <v>44614</v>
      </c>
      <c r="G18" s="13">
        <f t="shared" si="2"/>
        <v>44615</v>
      </c>
      <c r="H18" s="13">
        <f t="shared" si="2"/>
        <v>44616</v>
      </c>
      <c r="I18" s="13">
        <f>H18+1</f>
        <v>44617</v>
      </c>
      <c r="J18" s="14"/>
      <c r="K18" s="19"/>
      <c r="L18" s="19"/>
      <c r="M18" s="146"/>
      <c r="N18" s="146"/>
      <c r="O18" s="146"/>
    </row>
    <row r="19" spans="1:16" ht="21" customHeight="1">
      <c r="A19" s="169" t="s">
        <v>149</v>
      </c>
      <c r="B19" s="170"/>
      <c r="C19" s="111"/>
      <c r="D19" s="111"/>
      <c r="E19" s="111"/>
      <c r="F19" s="111"/>
      <c r="G19" s="111"/>
      <c r="H19" s="111"/>
      <c r="I19" s="111"/>
      <c r="J19" s="17"/>
      <c r="K19" s="112"/>
      <c r="L19" s="113"/>
      <c r="M19" s="108"/>
      <c r="N19" s="109"/>
      <c r="O19" s="110"/>
    </row>
    <row r="20" spans="1:16" ht="21" hidden="1" customHeight="1">
      <c r="A20" s="21"/>
      <c r="B20" s="22"/>
      <c r="C20" s="16">
        <f>SUM(C21:C22)</f>
        <v>0</v>
      </c>
      <c r="D20" s="16">
        <f t="shared" ref="D20:I20" si="4">SUM(D21:D22)</f>
        <v>0</v>
      </c>
      <c r="E20" s="16">
        <f t="shared" si="4"/>
        <v>0</v>
      </c>
      <c r="F20" s="16">
        <f t="shared" si="4"/>
        <v>0</v>
      </c>
      <c r="G20" s="16">
        <f t="shared" si="4"/>
        <v>0</v>
      </c>
      <c r="H20" s="16">
        <f t="shared" si="4"/>
        <v>0</v>
      </c>
      <c r="I20" s="16">
        <f t="shared" si="4"/>
        <v>0</v>
      </c>
      <c r="J20" s="17"/>
      <c r="K20" s="18"/>
      <c r="L20" s="107"/>
      <c r="M20" s="137"/>
      <c r="N20" s="138"/>
      <c r="O20" s="139"/>
      <c r="P20" s="9" t="str">
        <f>IF(J20&lt;100,IF(OR(K20="100回以上",K20="150回以上"),"エラー。接種回数と回数区分が一致しません",""),IF(J20&lt;150,IF(OR(K20="100回未満",K20="150回以上"),"エラー。接種回数と回数区分が一致しません",""),IF(K20="100回未満","エラー。接種回数と回数区分が一致しません","")))</f>
        <v/>
      </c>
    </row>
    <row r="21" spans="1:16" ht="21" customHeight="1">
      <c r="A21" s="23" t="s">
        <v>13</v>
      </c>
      <c r="B21" s="24" t="s">
        <v>14</v>
      </c>
      <c r="C21" s="25"/>
      <c r="D21" s="25"/>
      <c r="E21" s="25"/>
      <c r="F21" s="25"/>
      <c r="G21" s="25"/>
      <c r="H21" s="25"/>
      <c r="I21" s="25"/>
      <c r="J21" s="147">
        <f>SUM(C21:I22)</f>
        <v>0</v>
      </c>
      <c r="K21" s="149" t="str">
        <f>IF(J21&lt;50,"50回未満",IF(J21&lt;100,"50回以上100回未満",IF(J21&lt;150,"100回以上150回未満","150回以上")))</f>
        <v>50回未満</v>
      </c>
      <c r="L21" s="153" t="str">
        <f>IF(COUNTIF(C19:I19,"○")&gt;0,"実施","―")</f>
        <v>―</v>
      </c>
      <c r="M21" s="151"/>
      <c r="N21" s="151"/>
      <c r="O21" s="151"/>
      <c r="P21" s="9"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6" ht="21" customHeight="1">
      <c r="A22" s="23" t="s">
        <v>13</v>
      </c>
      <c r="B22" s="23" t="s">
        <v>15</v>
      </c>
      <c r="C22" s="25"/>
      <c r="D22" s="25"/>
      <c r="E22" s="25"/>
      <c r="F22" s="25"/>
      <c r="G22" s="25"/>
      <c r="H22" s="25"/>
      <c r="I22" s="25"/>
      <c r="J22" s="148"/>
      <c r="K22" s="150"/>
      <c r="L22" s="154"/>
      <c r="M22" s="151"/>
      <c r="N22" s="151"/>
      <c r="O22" s="151"/>
      <c r="P22" s="9" t="str">
        <f>IF(J22&lt;100,IF(OR(K22="100回以上",K22="150回以上"),"エラー。接種回数と回数区分が一致しません",""),IF(J22&lt;150,IF(OR(K22="100回未満",K22="150回以上"),"エラー。接種回数と回数区分が一致しません",""),IF(K22="100回未満","エラー。接種回数と回数区分が一致しません","")))</f>
        <v/>
      </c>
    </row>
    <row r="23" spans="1:16" ht="21" customHeight="1">
      <c r="A23" s="20"/>
      <c r="B23" s="20"/>
      <c r="C23" s="13">
        <f>I18+1</f>
        <v>44618</v>
      </c>
      <c r="D23" s="13">
        <f>C23+1</f>
        <v>44619</v>
      </c>
      <c r="E23" s="13">
        <f t="shared" si="2"/>
        <v>44620</v>
      </c>
      <c r="F23" s="13">
        <f t="shared" si="2"/>
        <v>44621</v>
      </c>
      <c r="G23" s="13">
        <f t="shared" si="2"/>
        <v>44622</v>
      </c>
      <c r="H23" s="13">
        <f t="shared" si="2"/>
        <v>44623</v>
      </c>
      <c r="I23" s="13">
        <f>H23+1</f>
        <v>44624</v>
      </c>
      <c r="J23" s="14"/>
      <c r="K23" s="15"/>
      <c r="L23" s="15"/>
      <c r="M23" s="146"/>
      <c r="N23" s="146"/>
      <c r="O23" s="146"/>
    </row>
    <row r="24" spans="1:16" ht="21" customHeight="1">
      <c r="A24" s="169" t="s">
        <v>149</v>
      </c>
      <c r="B24" s="170"/>
      <c r="C24" s="111"/>
      <c r="D24" s="111"/>
      <c r="E24" s="111"/>
      <c r="F24" s="111"/>
      <c r="G24" s="111"/>
      <c r="H24" s="111"/>
      <c r="I24" s="111"/>
      <c r="J24" s="17"/>
      <c r="K24" s="18"/>
      <c r="L24" s="107"/>
      <c r="M24" s="108"/>
      <c r="N24" s="109"/>
      <c r="O24" s="110"/>
    </row>
    <row r="25" spans="1:16" ht="21" hidden="1" customHeight="1">
      <c r="A25" s="21"/>
      <c r="B25" s="22"/>
      <c r="C25" s="16">
        <f>SUM(C26:C27)</f>
        <v>0</v>
      </c>
      <c r="D25" s="16">
        <f t="shared" ref="D25:I25" si="5">SUM(D26:D27)</f>
        <v>0</v>
      </c>
      <c r="E25" s="16">
        <f t="shared" si="5"/>
        <v>0</v>
      </c>
      <c r="F25" s="16">
        <f t="shared" si="5"/>
        <v>0</v>
      </c>
      <c r="G25" s="16">
        <f t="shared" si="5"/>
        <v>0</v>
      </c>
      <c r="H25" s="16">
        <f t="shared" si="5"/>
        <v>0</v>
      </c>
      <c r="I25" s="16">
        <f t="shared" si="5"/>
        <v>0</v>
      </c>
      <c r="J25" s="17"/>
      <c r="K25" s="18"/>
      <c r="L25" s="107"/>
      <c r="M25" s="137"/>
      <c r="N25" s="138"/>
      <c r="O25" s="139"/>
      <c r="P25" s="9"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row>
    <row r="26" spans="1:16" ht="21" customHeight="1">
      <c r="A26" s="23" t="s">
        <v>13</v>
      </c>
      <c r="B26" s="24" t="s">
        <v>14</v>
      </c>
      <c r="C26" s="25"/>
      <c r="D26" s="25"/>
      <c r="E26" s="25"/>
      <c r="F26" s="25"/>
      <c r="G26" s="25"/>
      <c r="H26" s="25"/>
      <c r="I26" s="25"/>
      <c r="J26" s="147">
        <f>SUM(C26:I27)</f>
        <v>0</v>
      </c>
      <c r="K26" s="155" t="str">
        <f>IF(J26&lt;50,"50回未満",IF(J26&lt;100,"50回以上100回未満",IF(J26&lt;150,"100回以上150回未満","150回以上")))</f>
        <v>50回未満</v>
      </c>
      <c r="L26" s="153" t="str">
        <f>IF(COUNTIF(C24:I24,"○")&gt;0,"実施","―")</f>
        <v>―</v>
      </c>
      <c r="M26" s="151"/>
      <c r="N26" s="151"/>
      <c r="O26" s="151"/>
      <c r="P26" s="9" t="str">
        <f>IF(J26&lt;100,IF(OR(K26="100回以上",K26="150回以上"),"エラー。接種回数と回数区分が一致しません",""),IF(J26&lt;150,IF(OR(K26="100回未満",K26="150回以上"),"エラー。接種回数と回数区分が一致しません",""),IF(K26="100回未満","エラー。接種回数と回数区分が一致しません","")))</f>
        <v/>
      </c>
    </row>
    <row r="27" spans="1:16" ht="21" customHeight="1">
      <c r="A27" s="23" t="s">
        <v>13</v>
      </c>
      <c r="B27" s="23" t="s">
        <v>15</v>
      </c>
      <c r="C27" s="25"/>
      <c r="D27" s="25"/>
      <c r="E27" s="25"/>
      <c r="F27" s="25"/>
      <c r="G27" s="25"/>
      <c r="H27" s="25"/>
      <c r="I27" s="25"/>
      <c r="J27" s="148"/>
      <c r="K27" s="150"/>
      <c r="L27" s="154"/>
      <c r="M27" s="151"/>
      <c r="N27" s="151"/>
      <c r="O27" s="151"/>
      <c r="P27" s="9"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6" ht="21" customHeight="1">
      <c r="A28" s="20"/>
      <c r="B28" s="20"/>
      <c r="C28" s="13">
        <f>I23+1</f>
        <v>44625</v>
      </c>
      <c r="D28" s="13">
        <f>C28+1</f>
        <v>44626</v>
      </c>
      <c r="E28" s="13">
        <f t="shared" si="2"/>
        <v>44627</v>
      </c>
      <c r="F28" s="13">
        <f t="shared" si="2"/>
        <v>44628</v>
      </c>
      <c r="G28" s="13">
        <f t="shared" si="2"/>
        <v>44629</v>
      </c>
      <c r="H28" s="13">
        <f t="shared" si="2"/>
        <v>44630</v>
      </c>
      <c r="I28" s="13">
        <f>H28+1</f>
        <v>44631</v>
      </c>
      <c r="J28" s="14"/>
      <c r="K28" s="15"/>
      <c r="L28" s="15"/>
      <c r="M28" s="146"/>
      <c r="N28" s="146"/>
      <c r="O28" s="146"/>
    </row>
    <row r="29" spans="1:16" ht="21" customHeight="1">
      <c r="A29" s="169" t="s">
        <v>149</v>
      </c>
      <c r="B29" s="170"/>
      <c r="C29" s="111"/>
      <c r="D29" s="111"/>
      <c r="E29" s="111"/>
      <c r="F29" s="111"/>
      <c r="G29" s="111"/>
      <c r="H29" s="111"/>
      <c r="I29" s="111"/>
      <c r="J29" s="17"/>
      <c r="K29" s="18"/>
      <c r="L29" s="107"/>
      <c r="M29" s="108"/>
      <c r="N29" s="109"/>
      <c r="O29" s="110"/>
    </row>
    <row r="30" spans="1:16" ht="21" hidden="1" customHeight="1">
      <c r="A30" s="21"/>
      <c r="B30" s="22"/>
      <c r="C30" s="16">
        <f>SUM(C31:C32)</f>
        <v>0</v>
      </c>
      <c r="D30" s="16">
        <f t="shared" ref="D30:I30" si="6">SUM(D31:D32)</f>
        <v>0</v>
      </c>
      <c r="E30" s="16">
        <f t="shared" si="6"/>
        <v>0</v>
      </c>
      <c r="F30" s="16">
        <f t="shared" si="6"/>
        <v>0</v>
      </c>
      <c r="G30" s="16">
        <f t="shared" si="6"/>
        <v>0</v>
      </c>
      <c r="H30" s="16">
        <f t="shared" si="6"/>
        <v>0</v>
      </c>
      <c r="I30" s="16">
        <f t="shared" si="6"/>
        <v>0</v>
      </c>
      <c r="J30" s="17"/>
      <c r="K30" s="18"/>
      <c r="L30" s="107"/>
      <c r="M30" s="137"/>
      <c r="N30" s="138"/>
      <c r="O30" s="139"/>
      <c r="P30" s="9"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6" ht="21" customHeight="1">
      <c r="A31" s="23" t="s">
        <v>13</v>
      </c>
      <c r="B31" s="24" t="s">
        <v>14</v>
      </c>
      <c r="C31" s="25"/>
      <c r="D31" s="25"/>
      <c r="E31" s="25"/>
      <c r="F31" s="25"/>
      <c r="G31" s="25"/>
      <c r="H31" s="25"/>
      <c r="I31" s="25"/>
      <c r="J31" s="147">
        <f>SUM(C31:I32)</f>
        <v>0</v>
      </c>
      <c r="K31" s="155" t="str">
        <f>IF(J31&lt;50,"50回未満",IF(J31&lt;100,"50回以上100回未満",IF(J31&lt;150,"100回以上150回未満","150回以上")))</f>
        <v>50回未満</v>
      </c>
      <c r="L31" s="153" t="str">
        <f>IF(COUNTIF(C29:I29,"○")&gt;0,"実施","―")</f>
        <v>―</v>
      </c>
      <c r="M31" s="151"/>
      <c r="N31" s="151"/>
      <c r="O31" s="151"/>
      <c r="P31" s="9" t="str">
        <f>IF(J31&lt;100,IF(OR(K31="100回以上",K31="150回以上"),"エラー。接種回数と回数区分が一致しません",""),IF(J31&lt;150,IF(OR(K31="100回未満",K31="150回以上"),"エラー。接種回数と回数区分が一致しません",""),IF(K31="100回未満","エラー。接種回数と回数区分が一致しません","")))</f>
        <v/>
      </c>
    </row>
    <row r="32" spans="1:16" ht="21" customHeight="1">
      <c r="A32" s="23" t="s">
        <v>13</v>
      </c>
      <c r="B32" s="23" t="s">
        <v>15</v>
      </c>
      <c r="C32" s="25"/>
      <c r="D32" s="25"/>
      <c r="E32" s="25"/>
      <c r="F32" s="25"/>
      <c r="G32" s="25"/>
      <c r="H32" s="25"/>
      <c r="I32" s="25"/>
      <c r="J32" s="148"/>
      <c r="K32" s="150"/>
      <c r="L32" s="154"/>
      <c r="M32" s="151"/>
      <c r="N32" s="151"/>
      <c r="O32" s="151"/>
      <c r="P32" s="9" t="str">
        <f>IF(J32&lt;100,IF(OR(K32="100回以上",K32="150回以上"),"エラー。接種回数と回数区分が一致しません",""),IF(J32&lt;150,IF(OR(K32="100回未満",K32="150回以上"),"エラー。接種回数と回数区分が一致しません",""),IF(K32="100回未満","エラー。接種回数と回数区分が一致しません","")))</f>
        <v/>
      </c>
    </row>
    <row r="33" spans="1:16" ht="21" customHeight="1">
      <c r="A33" s="20"/>
      <c r="B33" s="20"/>
      <c r="C33" s="13">
        <f>I28+1</f>
        <v>44632</v>
      </c>
      <c r="D33" s="13">
        <f>C33+1</f>
        <v>44633</v>
      </c>
      <c r="E33" s="13">
        <f t="shared" ref="E33:H33" si="7">D33+1</f>
        <v>44634</v>
      </c>
      <c r="F33" s="13">
        <f t="shared" si="7"/>
        <v>44635</v>
      </c>
      <c r="G33" s="13">
        <f t="shared" si="7"/>
        <v>44636</v>
      </c>
      <c r="H33" s="13">
        <f t="shared" si="7"/>
        <v>44637</v>
      </c>
      <c r="I33" s="13">
        <f>H33+1</f>
        <v>44638</v>
      </c>
      <c r="J33" s="14"/>
      <c r="K33" s="15"/>
      <c r="L33" s="15"/>
      <c r="M33" s="146"/>
      <c r="N33" s="146"/>
      <c r="O33" s="146"/>
    </row>
    <row r="34" spans="1:16" ht="21" customHeight="1">
      <c r="A34" s="169" t="s">
        <v>149</v>
      </c>
      <c r="B34" s="170"/>
      <c r="C34" s="111"/>
      <c r="D34" s="111"/>
      <c r="E34" s="111"/>
      <c r="F34" s="111"/>
      <c r="G34" s="111"/>
      <c r="H34" s="111"/>
      <c r="I34" s="111"/>
      <c r="J34" s="17"/>
      <c r="K34" s="18"/>
      <c r="L34" s="107"/>
      <c r="M34" s="108"/>
      <c r="N34" s="109"/>
      <c r="O34" s="110"/>
    </row>
    <row r="35" spans="1:16" ht="21" hidden="1" customHeight="1">
      <c r="A35" s="21"/>
      <c r="B35" s="22"/>
      <c r="C35" s="16">
        <f>SUM(C36:C37)</f>
        <v>0</v>
      </c>
      <c r="D35" s="16">
        <f t="shared" ref="D35:I35" si="8">SUM(D36:D37)</f>
        <v>0</v>
      </c>
      <c r="E35" s="16">
        <f t="shared" si="8"/>
        <v>0</v>
      </c>
      <c r="F35" s="16">
        <f t="shared" si="8"/>
        <v>0</v>
      </c>
      <c r="G35" s="16">
        <f t="shared" si="8"/>
        <v>0</v>
      </c>
      <c r="H35" s="16">
        <f t="shared" si="8"/>
        <v>0</v>
      </c>
      <c r="I35" s="16">
        <f t="shared" si="8"/>
        <v>0</v>
      </c>
      <c r="J35" s="17"/>
      <c r="K35" s="18"/>
      <c r="L35" s="107"/>
      <c r="M35" s="137"/>
      <c r="N35" s="138"/>
      <c r="O35" s="139"/>
      <c r="P35" s="9" t="str">
        <f>IF(J35&lt;100,IF(OR(K35="100回以上",K35="150回以上"),"エラー。接種回数と回数区分が一致しません",""),IF(J35&lt;150,IF(OR(K35="100回未満",K35="150回以上"),"エラー。接種回数と回数区分が一致しません",""),IF(K35="100回未満","エラー。接種回数と回数区分が一致しません","")))</f>
        <v/>
      </c>
    </row>
    <row r="36" spans="1:16" ht="21" customHeight="1">
      <c r="A36" s="23" t="s">
        <v>13</v>
      </c>
      <c r="B36" s="24" t="s">
        <v>14</v>
      </c>
      <c r="C36" s="25"/>
      <c r="D36" s="25"/>
      <c r="E36" s="25"/>
      <c r="F36" s="25"/>
      <c r="G36" s="25"/>
      <c r="H36" s="25"/>
      <c r="I36" s="25"/>
      <c r="J36" s="147">
        <f>SUM(C36:I37)</f>
        <v>0</v>
      </c>
      <c r="K36" s="155" t="str">
        <f>IF(J36&lt;50,"50回未満",IF(J36&lt;100,"50回以上100回未満",IF(J36&lt;150,"100回以上150回未満","150回以上")))</f>
        <v>50回未満</v>
      </c>
      <c r="L36" s="153" t="str">
        <f>IF(COUNTIF(C34:I34,"○")&gt;0,"実施","―")</f>
        <v>―</v>
      </c>
      <c r="M36" s="151"/>
      <c r="N36" s="151"/>
      <c r="O36" s="151"/>
      <c r="P36" s="9"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6" ht="21" customHeight="1">
      <c r="A37" s="23" t="s">
        <v>13</v>
      </c>
      <c r="B37" s="23" t="s">
        <v>15</v>
      </c>
      <c r="C37" s="25"/>
      <c r="D37" s="25"/>
      <c r="E37" s="25"/>
      <c r="F37" s="25"/>
      <c r="G37" s="25"/>
      <c r="H37" s="25"/>
      <c r="I37" s="25"/>
      <c r="J37" s="148"/>
      <c r="K37" s="150"/>
      <c r="L37" s="154"/>
      <c r="M37" s="151"/>
      <c r="N37" s="151"/>
      <c r="O37" s="151"/>
      <c r="P37" s="9"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6" ht="21" customHeight="1">
      <c r="A38" s="20"/>
      <c r="B38" s="20"/>
      <c r="C38" s="13">
        <f>I33+1</f>
        <v>44639</v>
      </c>
      <c r="D38" s="13">
        <f>C38+1</f>
        <v>44640</v>
      </c>
      <c r="E38" s="13">
        <f t="shared" ref="E38:H38" si="9">D38+1</f>
        <v>44641</v>
      </c>
      <c r="F38" s="13">
        <f t="shared" si="9"/>
        <v>44642</v>
      </c>
      <c r="G38" s="13">
        <f t="shared" si="9"/>
        <v>44643</v>
      </c>
      <c r="H38" s="13">
        <f t="shared" si="9"/>
        <v>44644</v>
      </c>
      <c r="I38" s="13">
        <f>H38+1</f>
        <v>44645</v>
      </c>
      <c r="J38" s="14"/>
      <c r="K38" s="15"/>
      <c r="L38" s="15"/>
      <c r="M38" s="146"/>
      <c r="N38" s="146"/>
      <c r="O38" s="146"/>
    </row>
    <row r="39" spans="1:16" ht="21" customHeight="1">
      <c r="A39" s="169" t="s">
        <v>149</v>
      </c>
      <c r="B39" s="170"/>
      <c r="C39" s="111"/>
      <c r="D39" s="111"/>
      <c r="E39" s="111"/>
      <c r="F39" s="111"/>
      <c r="G39" s="111"/>
      <c r="H39" s="111"/>
      <c r="I39" s="111"/>
      <c r="J39" s="17"/>
      <c r="K39" s="18"/>
      <c r="L39" s="107"/>
      <c r="M39" s="108"/>
      <c r="N39" s="109"/>
      <c r="O39" s="110"/>
    </row>
    <row r="40" spans="1:16" ht="21" hidden="1" customHeight="1">
      <c r="A40" s="21"/>
      <c r="B40" s="22"/>
      <c r="C40" s="16">
        <f>SUM(C41:C42)</f>
        <v>0</v>
      </c>
      <c r="D40" s="16">
        <f t="shared" ref="D40:I40" si="10">SUM(D41:D42)</f>
        <v>0</v>
      </c>
      <c r="E40" s="16">
        <f t="shared" si="10"/>
        <v>0</v>
      </c>
      <c r="F40" s="16">
        <f t="shared" si="10"/>
        <v>0</v>
      </c>
      <c r="G40" s="16">
        <f t="shared" si="10"/>
        <v>0</v>
      </c>
      <c r="H40" s="16">
        <f t="shared" si="10"/>
        <v>0</v>
      </c>
      <c r="I40" s="16">
        <f t="shared" si="10"/>
        <v>0</v>
      </c>
      <c r="J40" s="17"/>
      <c r="K40" s="18"/>
      <c r="L40" s="107"/>
      <c r="M40" s="137"/>
      <c r="N40" s="138"/>
      <c r="O40" s="139"/>
      <c r="P40" s="9" t="str">
        <f>IF(J40&lt;100,IF(OR(K40="100回以上",K40="150回以上"),"エラー。接種回数と回数区分が一致しません",""),IF(J40&lt;150,IF(OR(K40="100回未満",K40="150回以上"),"エラー。接種回数と回数区分が一致しません",""),IF(K40="100回未満","エラー。接種回数と回数区分が一致しません","")))</f>
        <v/>
      </c>
    </row>
    <row r="41" spans="1:16" ht="21" customHeight="1">
      <c r="A41" s="23" t="s">
        <v>13</v>
      </c>
      <c r="B41" s="24" t="s">
        <v>14</v>
      </c>
      <c r="C41" s="25"/>
      <c r="D41" s="25"/>
      <c r="E41" s="25"/>
      <c r="F41" s="25"/>
      <c r="G41" s="25"/>
      <c r="H41" s="25"/>
      <c r="I41" s="25"/>
      <c r="J41" s="147">
        <f>SUM(C41:I42)</f>
        <v>0</v>
      </c>
      <c r="K41" s="155" t="str">
        <f>IF(J41&lt;50,"50回未満",IF(J41&lt;100,"50回以上100回未満",IF(J41&lt;150,"100回以上150回未満","150回以上")))</f>
        <v>50回未満</v>
      </c>
      <c r="L41" s="153" t="str">
        <f>IF(COUNTIF(C39:I39,"○")&gt;0,"実施","―")</f>
        <v>―</v>
      </c>
      <c r="M41" s="151"/>
      <c r="N41" s="151"/>
      <c r="O41" s="151"/>
      <c r="P41" s="9"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row>
    <row r="42" spans="1:16" ht="21" customHeight="1">
      <c r="A42" s="23" t="s">
        <v>13</v>
      </c>
      <c r="B42" s="23" t="s">
        <v>15</v>
      </c>
      <c r="C42" s="25"/>
      <c r="D42" s="25"/>
      <c r="E42" s="25"/>
      <c r="F42" s="25"/>
      <c r="G42" s="25"/>
      <c r="H42" s="25"/>
      <c r="I42" s="25"/>
      <c r="J42" s="148"/>
      <c r="K42" s="150"/>
      <c r="L42" s="154"/>
      <c r="M42" s="151"/>
      <c r="N42" s="151"/>
      <c r="O42" s="151"/>
      <c r="P42" s="9" t="str">
        <f>IF(J42&lt;100,IF(OR(K42="100回以上",K42="150回以上"),"エラー。接種回数と回数区分が一致しません",""),IF(J42&lt;150,IF(OR(K42="100回未満",K42="150回以上"),"エラー。接種回数と回数区分が一致しません",""),IF(K42="100回未満","エラー。接種回数と回数区分が一致しません","")))</f>
        <v/>
      </c>
    </row>
    <row r="43" spans="1:16" ht="21" customHeight="1">
      <c r="A43" s="20"/>
      <c r="B43" s="20"/>
      <c r="C43" s="13">
        <f>I38+1</f>
        <v>44646</v>
      </c>
      <c r="D43" s="13">
        <f>C43+1</f>
        <v>44647</v>
      </c>
      <c r="E43" s="13">
        <f t="shared" ref="E43:H43" si="11">D43+1</f>
        <v>44648</v>
      </c>
      <c r="F43" s="13">
        <f t="shared" si="11"/>
        <v>44649</v>
      </c>
      <c r="G43" s="13">
        <f t="shared" si="11"/>
        <v>44650</v>
      </c>
      <c r="H43" s="13">
        <f t="shared" si="11"/>
        <v>44651</v>
      </c>
      <c r="I43" s="13"/>
      <c r="J43" s="14"/>
      <c r="K43" s="15"/>
      <c r="L43" s="15"/>
      <c r="M43" s="146"/>
      <c r="N43" s="146"/>
      <c r="O43" s="146"/>
    </row>
    <row r="44" spans="1:16" ht="21" customHeight="1">
      <c r="A44" s="169" t="s">
        <v>149</v>
      </c>
      <c r="B44" s="170"/>
      <c r="C44" s="111"/>
      <c r="D44" s="111"/>
      <c r="E44" s="111"/>
      <c r="F44" s="111"/>
      <c r="G44" s="111"/>
      <c r="H44" s="111"/>
      <c r="I44" s="135"/>
      <c r="J44" s="17"/>
      <c r="K44" s="18"/>
      <c r="L44" s="107"/>
      <c r="M44" s="108"/>
      <c r="N44" s="109"/>
      <c r="O44" s="110"/>
    </row>
    <row r="45" spans="1:16" ht="21" hidden="1" customHeight="1">
      <c r="A45" s="21"/>
      <c r="B45" s="22"/>
      <c r="C45" s="16">
        <f>SUM(C46:C47)</f>
        <v>0</v>
      </c>
      <c r="D45" s="16">
        <f t="shared" ref="D45:I45" si="12">SUM(D46:D47)</f>
        <v>0</v>
      </c>
      <c r="E45" s="16">
        <f t="shared" si="12"/>
        <v>0</v>
      </c>
      <c r="F45" s="16">
        <f t="shared" si="12"/>
        <v>0</v>
      </c>
      <c r="G45" s="16">
        <f t="shared" si="12"/>
        <v>0</v>
      </c>
      <c r="H45" s="16">
        <f t="shared" si="12"/>
        <v>0</v>
      </c>
      <c r="I45" s="16">
        <f t="shared" si="12"/>
        <v>0</v>
      </c>
      <c r="J45" s="17"/>
      <c r="K45" s="18"/>
      <c r="L45" s="107"/>
      <c r="M45" s="137"/>
      <c r="N45" s="138"/>
      <c r="O45" s="139"/>
      <c r="P45" s="9" t="str">
        <f>IF(J45&lt;100,IF(OR(K45="100回以上",K45="150回以上"),"エラー。接種回数と回数区分が一致しません",""),IF(J45&lt;150,IF(OR(K45="100回未満",K45="150回以上"),"エラー。接種回数と回数区分が一致しません",""),IF(K45="100回未満","エラー。接種回数と回数区分が一致しません","")))</f>
        <v/>
      </c>
    </row>
    <row r="46" spans="1:16" ht="21" customHeight="1">
      <c r="A46" s="23" t="s">
        <v>13</v>
      </c>
      <c r="B46" s="24" t="s">
        <v>14</v>
      </c>
      <c r="C46" s="25"/>
      <c r="D46" s="25"/>
      <c r="E46" s="25"/>
      <c r="F46" s="25"/>
      <c r="G46" s="25"/>
      <c r="H46" s="25"/>
      <c r="I46" s="16"/>
      <c r="J46" s="147">
        <f>SUM(C46:H47)</f>
        <v>0</v>
      </c>
      <c r="K46" s="155" t="str">
        <f>IF(J46&lt;50,"50回未満",IF(J46&lt;100,"50回以上100回未満",IF(J46&lt;150,"100回以上150回未満","150回以上")))</f>
        <v>50回未満</v>
      </c>
      <c r="L46" s="153" t="str">
        <f>IF(COUNTIF(C44:H44,"○")&gt;0,"実施","―")</f>
        <v>―</v>
      </c>
      <c r="M46" s="151"/>
      <c r="N46" s="151"/>
      <c r="O46" s="151"/>
      <c r="P46" s="9" t="str">
        <f>IF(J46&lt;100,IF(OR(K46="100回以上",K46="150回以上"),"エラー。接種回数と回数区分が一致しません",""),IF(J46&lt;150,IF(OR(K46="100回未満",K46="150回以上"),"エラー。接種回数と回数区分が一致しません",""),IF(K46="100回未満","エラー。接種回数と回数区分が一致しません","")))</f>
        <v/>
      </c>
    </row>
    <row r="47" spans="1:16" ht="21" customHeight="1">
      <c r="A47" s="23" t="s">
        <v>13</v>
      </c>
      <c r="B47" s="23" t="s">
        <v>15</v>
      </c>
      <c r="C47" s="25"/>
      <c r="D47" s="25"/>
      <c r="E47" s="25"/>
      <c r="F47" s="25"/>
      <c r="G47" s="25"/>
      <c r="H47" s="25"/>
      <c r="I47" s="16"/>
      <c r="J47" s="148"/>
      <c r="K47" s="150"/>
      <c r="L47" s="154"/>
      <c r="M47" s="151"/>
      <c r="N47" s="151"/>
      <c r="O47" s="151"/>
      <c r="P47" s="9" t="str">
        <f>IF(J47&lt;100,IF(OR(K47="100回以上",K47="150回以上"),"エラー。接種回数と回数区分が一致しません",""),IF(J47&lt;150,IF(OR(K47="100回未満",K47="150回以上"),"エラー。接種回数と回数区分が一致しません",""),IF(K47="100回未満","エラー。接種回数と回数区分が一致しません","")))</f>
        <v/>
      </c>
    </row>
    <row r="48" spans="1:16" ht="21" customHeight="1">
      <c r="A48" s="7"/>
      <c r="B48" s="7"/>
      <c r="C48" s="7"/>
      <c r="D48" s="7"/>
      <c r="E48" s="7"/>
      <c r="F48" s="7"/>
      <c r="G48" s="7"/>
      <c r="H48" s="7"/>
      <c r="I48" s="7"/>
      <c r="J48" s="7"/>
      <c r="K48" s="7"/>
      <c r="L48" s="7"/>
      <c r="M48" s="7"/>
      <c r="N48" s="7"/>
      <c r="O48" s="7"/>
    </row>
    <row r="49" spans="1:17" ht="21" customHeight="1">
      <c r="A49" s="7"/>
      <c r="B49" s="7"/>
      <c r="C49" s="7"/>
      <c r="D49" s="7"/>
      <c r="E49" s="7"/>
      <c r="F49" s="7"/>
      <c r="G49" s="7"/>
      <c r="H49" s="7"/>
      <c r="I49" s="7"/>
      <c r="J49" s="7"/>
      <c r="K49" s="7"/>
      <c r="L49" s="7"/>
      <c r="M49" s="7"/>
      <c r="N49" s="7"/>
      <c r="O49" s="7"/>
    </row>
    <row r="50" spans="1:17" ht="21" customHeight="1">
      <c r="A50" s="7"/>
      <c r="B50" s="7"/>
      <c r="C50" s="7"/>
      <c r="D50" s="7"/>
      <c r="E50" s="7"/>
      <c r="F50" s="7"/>
      <c r="G50" s="26"/>
      <c r="H50" s="26"/>
      <c r="I50" s="26"/>
      <c r="J50" s="27"/>
      <c r="K50" s="7"/>
      <c r="L50" s="7"/>
      <c r="M50" s="7"/>
      <c r="N50" s="7"/>
      <c r="O50" s="7"/>
    </row>
    <row r="51" spans="1:17" ht="36" customHeight="1">
      <c r="A51" s="7"/>
      <c r="B51" s="7"/>
      <c r="C51" s="7"/>
      <c r="D51" s="7"/>
      <c r="E51" s="157" t="s">
        <v>181</v>
      </c>
      <c r="F51" s="145"/>
      <c r="G51" s="145"/>
      <c r="H51" s="145"/>
      <c r="I51" s="145"/>
      <c r="J51" s="28">
        <f>SUM(J11,J16,J21,J26,J31,J36,J41,J46)</f>
        <v>0</v>
      </c>
      <c r="K51" s="158"/>
      <c r="L51" s="159"/>
      <c r="M51" s="160"/>
      <c r="N51" s="27"/>
      <c r="O51" s="29"/>
    </row>
    <row r="52" spans="1:17" ht="21" customHeight="1">
      <c r="A52" s="7"/>
      <c r="B52" s="7"/>
      <c r="C52" s="7"/>
      <c r="D52" s="7"/>
      <c r="E52" s="7"/>
      <c r="F52" s="7"/>
      <c r="G52" s="26"/>
      <c r="H52" s="26"/>
      <c r="I52" s="26"/>
      <c r="J52" s="27"/>
      <c r="K52" s="7"/>
      <c r="L52" s="7"/>
      <c r="M52" s="7"/>
      <c r="N52" s="7"/>
      <c r="O52" s="7"/>
    </row>
    <row r="53" spans="1:17" ht="21" customHeight="1">
      <c r="A53" s="7"/>
      <c r="B53" s="7"/>
      <c r="C53" s="7"/>
      <c r="D53" s="7"/>
      <c r="E53" s="7"/>
      <c r="F53" s="7"/>
      <c r="G53" s="26"/>
      <c r="H53" s="26"/>
      <c r="I53" s="26"/>
      <c r="J53" s="27"/>
      <c r="K53" s="7"/>
      <c r="L53" s="7"/>
      <c r="M53" s="7"/>
      <c r="N53" s="7"/>
      <c r="O53" s="2" t="s">
        <v>1</v>
      </c>
    </row>
    <row r="54" spans="1:17" s="129" customFormat="1" ht="21" customHeight="1">
      <c r="A54" s="1" t="s">
        <v>0</v>
      </c>
      <c r="B54" s="161">
        <f>+B1</f>
        <v>0</v>
      </c>
      <c r="C54" s="162"/>
      <c r="D54" s="162"/>
      <c r="E54" s="162"/>
      <c r="F54" s="162"/>
      <c r="G54" s="162"/>
      <c r="H54" s="162"/>
      <c r="I54" s="162"/>
      <c r="J54" s="162"/>
      <c r="K54" s="133"/>
      <c r="L54" s="133"/>
      <c r="M54" s="133"/>
      <c r="N54" s="133"/>
      <c r="O54" s="4" t="s">
        <v>16</v>
      </c>
      <c r="P54" s="133"/>
      <c r="Q54" s="4"/>
    </row>
    <row r="55" spans="1:17" s="129" customFormat="1" ht="21" customHeight="1">
      <c r="A55" s="30"/>
      <c r="B55" s="30"/>
      <c r="C55" s="31"/>
      <c r="D55" s="31"/>
      <c r="E55" s="31"/>
      <c r="F55" s="31"/>
      <c r="G55" s="31"/>
      <c r="H55" s="31"/>
      <c r="I55" s="31"/>
      <c r="J55" s="31"/>
      <c r="K55" s="133"/>
      <c r="L55" s="133"/>
      <c r="M55" s="133"/>
      <c r="N55" s="133"/>
      <c r="O55" s="4"/>
      <c r="P55" s="133"/>
      <c r="Q55" s="4"/>
    </row>
    <row r="56" spans="1:17" s="32" customFormat="1" ht="30" customHeight="1" thickBot="1">
      <c r="A56" s="127" t="s">
        <v>17</v>
      </c>
      <c r="B56" s="127"/>
    </row>
    <row r="57" spans="1:17" s="32" customFormat="1" ht="30" customHeight="1" thickBot="1">
      <c r="A57" s="127" t="s">
        <v>18</v>
      </c>
      <c r="B57" s="127"/>
      <c r="O57" s="33"/>
    </row>
    <row r="58" spans="1:17" s="32" customFormat="1" ht="30" customHeight="1" thickBot="1">
      <c r="A58" s="127" t="s">
        <v>19</v>
      </c>
      <c r="B58" s="127"/>
      <c r="F58" s="127"/>
      <c r="H58" s="127" t="s">
        <v>20</v>
      </c>
      <c r="J58" s="34"/>
      <c r="K58" s="127" t="s">
        <v>21</v>
      </c>
      <c r="L58" s="127"/>
    </row>
    <row r="59" spans="1:17" s="32" customFormat="1" ht="30" customHeight="1" thickBot="1">
      <c r="A59" s="127" t="s">
        <v>22</v>
      </c>
      <c r="B59" s="34"/>
    </row>
    <row r="60" spans="1:17" s="32" customFormat="1" ht="30" customHeight="1" thickBot="1">
      <c r="A60" s="127" t="s">
        <v>23</v>
      </c>
      <c r="B60" s="127"/>
      <c r="H60" s="127" t="s">
        <v>20</v>
      </c>
      <c r="J60" s="34"/>
      <c r="K60" s="127" t="s">
        <v>24</v>
      </c>
      <c r="L60" s="127"/>
    </row>
    <row r="61" spans="1:17" s="32" customFormat="1" ht="30" customHeight="1" thickBot="1">
      <c r="A61" s="127" t="s">
        <v>22</v>
      </c>
      <c r="B61" s="34"/>
    </row>
    <row r="62" spans="1:17" s="32" customFormat="1" ht="30" customHeight="1" thickBot="1">
      <c r="A62" s="127" t="s">
        <v>25</v>
      </c>
      <c r="B62" s="127"/>
      <c r="M62" s="127" t="s">
        <v>26</v>
      </c>
      <c r="O62" s="34"/>
    </row>
    <row r="63" spans="1:17" s="32" customFormat="1" ht="30" customHeight="1">
      <c r="A63" s="127" t="s">
        <v>27</v>
      </c>
      <c r="B63" s="127"/>
    </row>
    <row r="64" spans="1:17" s="32" customFormat="1" ht="30" customHeight="1">
      <c r="A64" s="127" t="s">
        <v>137</v>
      </c>
      <c r="B64" s="127"/>
    </row>
    <row r="65" spans="1:16" s="32" customFormat="1" ht="30" customHeight="1">
      <c r="A65" s="127" t="s">
        <v>28</v>
      </c>
      <c r="B65" s="127"/>
    </row>
    <row r="66" spans="1:16" s="32" customFormat="1" ht="30" customHeight="1">
      <c r="A66" s="127" t="s">
        <v>138</v>
      </c>
      <c r="B66" s="127"/>
    </row>
    <row r="67" spans="1:16" s="32" customFormat="1" ht="30" customHeight="1">
      <c r="A67" s="163" t="s">
        <v>29</v>
      </c>
      <c r="B67" s="163"/>
      <c r="C67" s="163"/>
      <c r="D67" s="163"/>
      <c r="E67" s="163"/>
      <c r="F67" s="163"/>
      <c r="G67" s="163"/>
      <c r="H67" s="163"/>
      <c r="I67" s="163"/>
      <c r="J67" s="163"/>
      <c r="K67" s="163"/>
      <c r="L67" s="163"/>
      <c r="M67" s="163"/>
      <c r="N67" s="163"/>
      <c r="O67" s="163"/>
      <c r="P67" s="163"/>
    </row>
    <row r="68" spans="1:16" s="32" customFormat="1" ht="30" customHeight="1">
      <c r="A68" s="127" t="s">
        <v>30</v>
      </c>
      <c r="B68" s="127"/>
      <c r="C68" s="127"/>
      <c r="D68" s="127"/>
      <c r="E68" s="127"/>
      <c r="F68" s="127"/>
      <c r="G68" s="127"/>
      <c r="H68" s="127"/>
      <c r="I68" s="127"/>
      <c r="J68" s="127"/>
      <c r="K68" s="127"/>
      <c r="L68" s="127"/>
      <c r="M68" s="127"/>
      <c r="N68" s="127"/>
      <c r="O68" s="127"/>
      <c r="P68" s="127"/>
    </row>
    <row r="69" spans="1:16" s="32" customFormat="1" ht="15" customHeight="1">
      <c r="A69" s="127" t="s">
        <v>31</v>
      </c>
      <c r="B69" s="127"/>
    </row>
    <row r="70" spans="1:16" s="32" customFormat="1" ht="30" customHeight="1">
      <c r="A70" s="127" t="s">
        <v>32</v>
      </c>
      <c r="B70" s="127"/>
    </row>
    <row r="71" spans="1:16" s="32" customFormat="1" ht="30" customHeight="1">
      <c r="A71" s="35" t="s">
        <v>33</v>
      </c>
      <c r="B71" s="164"/>
      <c r="C71" s="165"/>
      <c r="D71" s="165"/>
      <c r="E71" s="165"/>
      <c r="F71" s="165"/>
      <c r="G71" s="165"/>
      <c r="H71" s="165"/>
      <c r="I71" s="165"/>
      <c r="J71" s="165"/>
      <c r="K71" s="165"/>
      <c r="L71" s="165"/>
      <c r="M71" s="165"/>
      <c r="N71" s="166"/>
    </row>
    <row r="72" spans="1:16" s="32" customFormat="1" ht="30" customHeight="1">
      <c r="A72" s="127"/>
      <c r="B72" s="36" t="s">
        <v>34</v>
      </c>
    </row>
    <row r="73" spans="1:16" s="32" customFormat="1" ht="30" customHeight="1">
      <c r="A73" s="127"/>
      <c r="B73" s="37"/>
    </row>
    <row r="74" spans="1:16" s="129" customFormat="1" ht="21" customHeight="1">
      <c r="A74" s="3"/>
      <c r="B74" s="3"/>
      <c r="C74" s="3" t="s">
        <v>35</v>
      </c>
      <c r="D74" s="133"/>
      <c r="E74" s="133"/>
      <c r="F74" s="133"/>
      <c r="G74" s="133"/>
      <c r="H74" s="133"/>
      <c r="I74" s="3"/>
      <c r="J74" s="133"/>
      <c r="K74" s="133"/>
      <c r="L74" s="133"/>
      <c r="M74" s="133"/>
      <c r="N74" s="133"/>
      <c r="O74" s="133"/>
    </row>
    <row r="75" spans="1:16" s="129" customFormat="1" ht="10" customHeight="1">
      <c r="A75" s="3"/>
      <c r="B75" s="3"/>
      <c r="C75" s="3"/>
      <c r="D75" s="133"/>
      <c r="E75" s="133"/>
      <c r="F75" s="133"/>
      <c r="G75" s="133"/>
      <c r="H75" s="133"/>
      <c r="I75" s="3"/>
      <c r="J75" s="133"/>
      <c r="K75" s="133"/>
      <c r="L75" s="133"/>
      <c r="M75" s="133"/>
      <c r="N75" s="133"/>
      <c r="O75" s="133"/>
    </row>
    <row r="76" spans="1:16" s="40" customFormat="1" ht="21" customHeight="1">
      <c r="A76" s="3"/>
      <c r="B76" s="3"/>
      <c r="C76" s="38" t="s">
        <v>36</v>
      </c>
      <c r="D76" s="39"/>
      <c r="E76" s="38" t="s">
        <v>37</v>
      </c>
      <c r="F76" s="39"/>
      <c r="G76" s="38" t="s">
        <v>38</v>
      </c>
      <c r="H76" s="39"/>
      <c r="I76" s="38" t="s">
        <v>39</v>
      </c>
      <c r="J76" s="38"/>
      <c r="K76" s="38"/>
      <c r="L76" s="38"/>
      <c r="M76" s="38"/>
      <c r="N76" s="38"/>
      <c r="O76" s="38"/>
    </row>
    <row r="77" spans="1:16" s="129" customFormat="1" ht="10" customHeight="1">
      <c r="A77" s="133"/>
      <c r="B77" s="133"/>
      <c r="C77" s="41"/>
      <c r="D77" s="41"/>
      <c r="E77" s="41"/>
      <c r="F77" s="41"/>
      <c r="G77" s="41"/>
      <c r="H77" s="41"/>
      <c r="I77" s="41"/>
      <c r="J77" s="41"/>
      <c r="K77" s="41"/>
      <c r="L77" s="41"/>
      <c r="M77" s="41"/>
      <c r="N77" s="41"/>
      <c r="O77" s="41"/>
    </row>
    <row r="78" spans="1:16" s="129" customFormat="1" ht="21" customHeight="1">
      <c r="A78" s="133"/>
      <c r="B78" s="133"/>
      <c r="C78" s="42" t="s">
        <v>40</v>
      </c>
      <c r="D78" s="43"/>
      <c r="E78" s="43"/>
      <c r="F78" s="167"/>
      <c r="G78" s="167"/>
      <c r="H78" s="167"/>
      <c r="I78" s="167"/>
      <c r="J78" s="167"/>
      <c r="K78" s="167"/>
      <c r="L78" s="167"/>
      <c r="M78" s="167"/>
      <c r="N78" s="167"/>
      <c r="O78" s="43"/>
    </row>
    <row r="79" spans="1:16" s="129" customFormat="1" ht="10" customHeight="1">
      <c r="A79" s="133"/>
      <c r="B79" s="133"/>
      <c r="C79" s="42"/>
      <c r="D79" s="43"/>
      <c r="E79" s="43"/>
      <c r="F79" s="43"/>
      <c r="G79" s="43"/>
      <c r="H79" s="43"/>
      <c r="I79" s="43"/>
      <c r="J79" s="43"/>
      <c r="K79" s="43"/>
      <c r="L79" s="43"/>
      <c r="M79" s="43"/>
      <c r="N79" s="43"/>
      <c r="O79" s="43"/>
    </row>
    <row r="80" spans="1:16" s="129" customFormat="1" ht="21" customHeight="1">
      <c r="A80" s="133"/>
      <c r="B80" s="133"/>
      <c r="C80" s="42" t="s">
        <v>41</v>
      </c>
      <c r="D80" s="44"/>
      <c r="E80" s="44"/>
      <c r="F80" s="168"/>
      <c r="G80" s="168"/>
      <c r="H80" s="168"/>
      <c r="I80" s="168"/>
      <c r="J80" s="168"/>
      <c r="K80" s="168"/>
      <c r="L80" s="168"/>
      <c r="M80" s="168"/>
      <c r="N80" s="45" t="s">
        <v>42</v>
      </c>
      <c r="O80" s="44"/>
    </row>
    <row r="81" spans="1:16" ht="18" customHeight="1">
      <c r="A81" s="128"/>
      <c r="B81" s="128"/>
      <c r="C81" s="46"/>
      <c r="D81" s="128"/>
      <c r="E81" s="156"/>
      <c r="F81" s="156"/>
      <c r="G81" s="128"/>
      <c r="H81" s="128"/>
      <c r="I81" s="128"/>
      <c r="J81" s="128"/>
      <c r="K81" s="128"/>
      <c r="L81" s="128"/>
      <c r="M81" s="128"/>
      <c r="N81" s="128"/>
      <c r="O81" s="128"/>
      <c r="P81" s="129"/>
    </row>
    <row r="82" spans="1:16" ht="18" customHeight="1">
      <c r="A82" s="128"/>
      <c r="B82" s="128"/>
      <c r="C82" s="46"/>
      <c r="D82" s="128"/>
      <c r="E82" s="156"/>
      <c r="F82" s="156"/>
      <c r="G82" s="128"/>
      <c r="H82" s="128"/>
      <c r="I82" s="128"/>
      <c r="J82" s="128"/>
      <c r="K82" s="128"/>
      <c r="L82" s="128"/>
      <c r="M82" s="128"/>
      <c r="N82" s="128"/>
      <c r="O82" s="128"/>
      <c r="P82" s="129"/>
    </row>
    <row r="83" spans="1:16" ht="18" customHeight="1">
      <c r="A83" s="128"/>
      <c r="B83" s="128"/>
      <c r="C83" s="128"/>
      <c r="D83" s="156"/>
      <c r="E83" s="156"/>
      <c r="F83" s="128"/>
      <c r="G83" s="128"/>
      <c r="H83" s="128"/>
      <c r="I83" s="128"/>
      <c r="J83" s="128"/>
      <c r="K83" s="128"/>
      <c r="L83" s="128"/>
      <c r="M83" s="128"/>
      <c r="N83" s="128"/>
      <c r="O83" s="128"/>
      <c r="P83" s="129"/>
    </row>
    <row r="84" spans="1:16" ht="18" customHeight="1">
      <c r="A84" s="171" t="s">
        <v>43</v>
      </c>
      <c r="B84" s="172"/>
      <c r="C84" s="173"/>
      <c r="D84" s="173"/>
      <c r="E84" s="173"/>
      <c r="F84" s="173"/>
      <c r="G84" s="173"/>
      <c r="H84" s="173"/>
      <c r="I84" s="173"/>
      <c r="J84" s="173"/>
      <c r="K84" s="173"/>
      <c r="L84" s="173"/>
      <c r="M84" s="173"/>
      <c r="N84" s="173"/>
      <c r="O84" s="174"/>
      <c r="P84" s="129"/>
    </row>
    <row r="85" spans="1:16" ht="39.75" customHeight="1">
      <c r="A85" s="175" t="s">
        <v>44</v>
      </c>
      <c r="B85" s="176"/>
      <c r="C85" s="177"/>
      <c r="D85" s="177"/>
      <c r="E85" s="177"/>
      <c r="F85" s="177"/>
      <c r="G85" s="177"/>
      <c r="H85" s="177"/>
      <c r="I85" s="177"/>
      <c r="J85" s="177"/>
      <c r="K85" s="177"/>
      <c r="L85" s="177"/>
      <c r="M85" s="177"/>
      <c r="N85" s="177"/>
      <c r="O85" s="177"/>
      <c r="P85" s="129"/>
    </row>
    <row r="86" spans="1:16" ht="38.25" customHeight="1">
      <c r="A86" s="175" t="s">
        <v>45</v>
      </c>
      <c r="B86" s="176"/>
      <c r="C86" s="177"/>
      <c r="D86" s="177"/>
      <c r="E86" s="177"/>
      <c r="F86" s="177"/>
      <c r="G86" s="177"/>
      <c r="H86" s="177"/>
      <c r="I86" s="177"/>
      <c r="J86" s="177"/>
      <c r="K86" s="177"/>
      <c r="L86" s="177"/>
      <c r="M86" s="177"/>
      <c r="N86" s="177"/>
      <c r="O86" s="177"/>
      <c r="P86" s="129"/>
    </row>
    <row r="87" spans="1:16" ht="18" customHeight="1">
      <c r="A87" s="175" t="s">
        <v>46</v>
      </c>
      <c r="B87" s="176"/>
      <c r="C87" s="177"/>
      <c r="D87" s="177"/>
      <c r="E87" s="177"/>
      <c r="F87" s="177"/>
      <c r="G87" s="177"/>
      <c r="H87" s="177"/>
      <c r="I87" s="177"/>
      <c r="J87" s="177"/>
      <c r="K87" s="177"/>
      <c r="L87" s="177"/>
      <c r="M87" s="177"/>
      <c r="N87" s="177"/>
      <c r="O87" s="177"/>
      <c r="P87" s="129"/>
    </row>
    <row r="88" spans="1:16" ht="18" customHeight="1">
      <c r="A88" s="175" t="s">
        <v>47</v>
      </c>
      <c r="B88" s="176"/>
      <c r="C88" s="177"/>
      <c r="D88" s="177"/>
      <c r="E88" s="177"/>
      <c r="F88" s="177"/>
      <c r="G88" s="177"/>
      <c r="H88" s="177"/>
      <c r="I88" s="177"/>
      <c r="J88" s="177"/>
      <c r="K88" s="177"/>
      <c r="L88" s="177"/>
      <c r="M88" s="177"/>
      <c r="N88" s="177"/>
      <c r="O88" s="177"/>
      <c r="P88" s="129"/>
    </row>
    <row r="89" spans="1:16" ht="18" customHeight="1">
      <c r="A89" s="175"/>
      <c r="B89" s="176"/>
      <c r="C89" s="177"/>
      <c r="D89" s="177"/>
      <c r="E89" s="177"/>
      <c r="F89" s="177"/>
      <c r="G89" s="177"/>
      <c r="H89" s="177"/>
      <c r="I89" s="177"/>
      <c r="J89" s="177"/>
      <c r="K89" s="177"/>
      <c r="L89" s="177"/>
      <c r="M89" s="177"/>
      <c r="N89" s="177"/>
      <c r="O89" s="177"/>
      <c r="P89" s="129"/>
    </row>
    <row r="90" spans="1:16" ht="18" customHeight="1">
      <c r="A90" s="128"/>
      <c r="B90" s="128"/>
      <c r="C90" s="128"/>
      <c r="D90" s="156"/>
      <c r="E90" s="156"/>
      <c r="F90" s="128"/>
      <c r="G90" s="128"/>
      <c r="H90" s="128"/>
      <c r="I90" s="128"/>
      <c r="J90" s="128"/>
      <c r="K90" s="128"/>
      <c r="L90" s="128"/>
      <c r="M90" s="128"/>
      <c r="N90" s="128"/>
      <c r="O90" s="128"/>
      <c r="P90" s="129"/>
    </row>
    <row r="91" spans="1:16" s="129" customFormat="1" ht="21" customHeight="1">
      <c r="D91" s="183"/>
      <c r="E91" s="183"/>
      <c r="M91" s="114" t="s">
        <v>48</v>
      </c>
    </row>
    <row r="92" spans="1:16" s="129" customFormat="1" ht="21" customHeight="1">
      <c r="D92" s="183"/>
      <c r="E92" s="183"/>
    </row>
    <row r="93" spans="1:16" s="129" customFormat="1" ht="21" customHeight="1">
      <c r="D93" s="183"/>
      <c r="E93" s="183"/>
      <c r="M93" s="184" t="s">
        <v>139</v>
      </c>
      <c r="N93" s="184"/>
      <c r="O93" s="184"/>
    </row>
    <row r="94" spans="1:16" s="129" customFormat="1" ht="21" customHeight="1"/>
    <row r="95" spans="1:16" s="129" customFormat="1" ht="21" customHeight="1"/>
    <row r="96" spans="1:16" s="129" customFormat="1" ht="21" customHeight="1">
      <c r="A96" s="129" t="s">
        <v>49</v>
      </c>
    </row>
    <row r="97" spans="1:15" s="129" customFormat="1" ht="21" customHeight="1"/>
    <row r="98" spans="1:15" s="129" customFormat="1" ht="21" customHeight="1">
      <c r="M98" s="129" t="s">
        <v>192</v>
      </c>
    </row>
    <row r="99" spans="1:15" s="129" customFormat="1" ht="21" customHeight="1" thickBot="1">
      <c r="A99" s="129" t="s">
        <v>50</v>
      </c>
    </row>
    <row r="100" spans="1:15" s="129" customFormat="1" ht="21" customHeight="1">
      <c r="A100" s="129" t="s">
        <v>51</v>
      </c>
      <c r="M100" s="178" t="s">
        <v>52</v>
      </c>
      <c r="N100" s="179"/>
    </row>
    <row r="101" spans="1:15" s="129" customFormat="1" ht="21" customHeight="1" thickBot="1">
      <c r="A101" s="129" t="s">
        <v>53</v>
      </c>
      <c r="M101" s="178"/>
      <c r="N101" s="180"/>
    </row>
    <row r="102" spans="1:15" s="129" customFormat="1" ht="21" customHeight="1"/>
    <row r="103" spans="1:15" s="129" customFormat="1" ht="21" customHeight="1"/>
    <row r="104" spans="1:15" s="129" customFormat="1" ht="21" customHeight="1"/>
    <row r="105" spans="1:15" s="129" customFormat="1" ht="21" customHeight="1">
      <c r="J105" s="130" t="s">
        <v>54</v>
      </c>
      <c r="K105" s="130"/>
      <c r="L105" s="130"/>
      <c r="M105" s="130"/>
      <c r="N105" s="130"/>
      <c r="O105" s="130"/>
    </row>
    <row r="106" spans="1:15" s="129" customFormat="1" ht="21" customHeight="1">
      <c r="J106" s="130" t="s">
        <v>55</v>
      </c>
      <c r="K106" s="130"/>
      <c r="L106" s="130"/>
      <c r="M106" s="130"/>
      <c r="N106" s="130"/>
      <c r="O106" s="130"/>
    </row>
    <row r="107" spans="1:15" s="129" customFormat="1" ht="21" customHeight="1">
      <c r="J107" s="130" t="s">
        <v>56</v>
      </c>
      <c r="K107" s="130"/>
      <c r="L107" s="130"/>
      <c r="M107" s="130"/>
      <c r="N107" s="130"/>
      <c r="O107" s="130"/>
    </row>
    <row r="108" spans="1:15" s="129" customFormat="1" ht="21" customHeight="1">
      <c r="J108" s="130" t="s">
        <v>57</v>
      </c>
      <c r="K108" s="130"/>
      <c r="L108" s="130"/>
      <c r="M108" s="130"/>
      <c r="N108" s="130"/>
      <c r="O108" s="130"/>
    </row>
    <row r="109" spans="1:15" s="47" customFormat="1" ht="21" customHeight="1"/>
    <row r="110" spans="1:15" s="47" customFormat="1" ht="21" customHeight="1"/>
    <row r="111" spans="1:15" s="47" customFormat="1" ht="21" customHeight="1"/>
    <row r="112" spans="1:15" s="47" customFormat="1" ht="21" customHeight="1">
      <c r="O112" s="136" t="s">
        <v>193</v>
      </c>
    </row>
  </sheetData>
  <mergeCells count="92">
    <mergeCell ref="M8:O8"/>
    <mergeCell ref="B1:J1"/>
    <mergeCell ref="J6:J7"/>
    <mergeCell ref="K6:K7"/>
    <mergeCell ref="L6:L7"/>
    <mergeCell ref="M6:O7"/>
    <mergeCell ref="A9:B9"/>
    <mergeCell ref="M10:O10"/>
    <mergeCell ref="J11:J12"/>
    <mergeCell ref="K11:K12"/>
    <mergeCell ref="L11:L12"/>
    <mergeCell ref="M11:O11"/>
    <mergeCell ref="M12:O12"/>
    <mergeCell ref="M13:O13"/>
    <mergeCell ref="A14:B14"/>
    <mergeCell ref="M15:O15"/>
    <mergeCell ref="J16:J17"/>
    <mergeCell ref="K16:K17"/>
    <mergeCell ref="L16:L17"/>
    <mergeCell ref="M16:O16"/>
    <mergeCell ref="M17:O17"/>
    <mergeCell ref="M18:O18"/>
    <mergeCell ref="A19:B19"/>
    <mergeCell ref="M20:O20"/>
    <mergeCell ref="J21:J22"/>
    <mergeCell ref="K21:K22"/>
    <mergeCell ref="L21:L22"/>
    <mergeCell ref="M21:O21"/>
    <mergeCell ref="M22:O22"/>
    <mergeCell ref="M23:O23"/>
    <mergeCell ref="A24:B24"/>
    <mergeCell ref="M25:O25"/>
    <mergeCell ref="J26:J27"/>
    <mergeCell ref="K26:K27"/>
    <mergeCell ref="L26:L27"/>
    <mergeCell ref="M26:O26"/>
    <mergeCell ref="M27:O27"/>
    <mergeCell ref="M28:O28"/>
    <mergeCell ref="A29:B29"/>
    <mergeCell ref="M30:O30"/>
    <mergeCell ref="J31:J32"/>
    <mergeCell ref="K31:K32"/>
    <mergeCell ref="L31:L32"/>
    <mergeCell ref="M31:O31"/>
    <mergeCell ref="M32:O32"/>
    <mergeCell ref="M33:O33"/>
    <mergeCell ref="A34:B34"/>
    <mergeCell ref="M35:O35"/>
    <mergeCell ref="J36:J37"/>
    <mergeCell ref="K36:K37"/>
    <mergeCell ref="L36:L37"/>
    <mergeCell ref="M36:O36"/>
    <mergeCell ref="M37:O37"/>
    <mergeCell ref="M38:O38"/>
    <mergeCell ref="A39:B39"/>
    <mergeCell ref="M40:O40"/>
    <mergeCell ref="J41:J42"/>
    <mergeCell ref="K41:K42"/>
    <mergeCell ref="L41:L42"/>
    <mergeCell ref="M41:O41"/>
    <mergeCell ref="M42:O42"/>
    <mergeCell ref="F78:N78"/>
    <mergeCell ref="M43:O43"/>
    <mergeCell ref="A44:B44"/>
    <mergeCell ref="M45:O45"/>
    <mergeCell ref="J46:J47"/>
    <mergeCell ref="K46:K47"/>
    <mergeCell ref="L46:L47"/>
    <mergeCell ref="M46:O46"/>
    <mergeCell ref="M47:O47"/>
    <mergeCell ref="E51:I51"/>
    <mergeCell ref="K51:M51"/>
    <mergeCell ref="B54:J54"/>
    <mergeCell ref="A67:P67"/>
    <mergeCell ref="B71:N71"/>
    <mergeCell ref="D91:E91"/>
    <mergeCell ref="F80:M80"/>
    <mergeCell ref="E81:F81"/>
    <mergeCell ref="E82:F82"/>
    <mergeCell ref="D83:E83"/>
    <mergeCell ref="A84:O84"/>
    <mergeCell ref="A85:O85"/>
    <mergeCell ref="A86:O86"/>
    <mergeCell ref="A87:O87"/>
    <mergeCell ref="A88:O88"/>
    <mergeCell ref="A89:O89"/>
    <mergeCell ref="D90:E90"/>
    <mergeCell ref="D92:E92"/>
    <mergeCell ref="D93:E93"/>
    <mergeCell ref="M93:O93"/>
    <mergeCell ref="M100:M101"/>
    <mergeCell ref="N100:N101"/>
  </mergeCells>
  <phoneticPr fontId="3"/>
  <dataValidations count="2">
    <dataValidation type="list" allowBlank="1" showInputMessage="1" sqref="L20 L15 L10 L25 L30 L35 L40 K10:K11 K15:K16 K20:K21 K25:K26 K30:K31 K35:K36 K40:K41 K45:K46 L45">
      <formula1>"100回未満,100回以上,150回以上"</formula1>
    </dataValidation>
    <dataValidation type="list" allowBlank="1" showInputMessage="1" showErrorMessage="1" sqref="C9:I9 C14:I14 C39:I39 C29:I29 C19:I19 C34:I34 C24:I24 C44:I44">
      <formula1>"○,　"</formula1>
    </dataValidation>
  </dataValidations>
  <pageMargins left="0.78740157480314965" right="0.39370078740157483" top="0.39370078740157483" bottom="0.39370078740157483" header="0.31496062992125984" footer="0.31496062992125984"/>
  <pageSetup paperSize="9" scale="72" orientation="portrait" r:id="rId1"/>
  <rowBreaks count="2" manualBreakCount="2">
    <brk id="52" max="13" man="1"/>
    <brk id="89" max="1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V48"/>
  <sheetViews>
    <sheetView view="pageBreakPreview" topLeftCell="A28" zoomScaleNormal="100" zoomScaleSheetLayoutView="100" workbookViewId="0">
      <selection activeCell="G14" sqref="G14"/>
    </sheetView>
  </sheetViews>
  <sheetFormatPr defaultColWidth="2.58203125" defaultRowHeight="19.5" customHeight="1"/>
  <cols>
    <col min="1" max="16384" width="2.58203125" style="129"/>
  </cols>
  <sheetData>
    <row r="1" spans="1:43" ht="19.5" customHeight="1">
      <c r="A1" s="30"/>
      <c r="B1" s="30"/>
      <c r="C1" s="30"/>
      <c r="D1" s="30"/>
      <c r="E1" s="30"/>
      <c r="F1" s="30"/>
      <c r="G1" s="30"/>
      <c r="H1" s="30"/>
      <c r="I1" s="30"/>
      <c r="J1" s="30"/>
      <c r="K1" s="30"/>
      <c r="L1" s="30"/>
      <c r="M1" s="30"/>
      <c r="N1" s="30"/>
      <c r="O1" s="30"/>
      <c r="P1" s="30"/>
      <c r="Q1" s="30"/>
      <c r="R1" s="30"/>
      <c r="S1" s="30"/>
      <c r="T1" s="30"/>
      <c r="U1" s="48"/>
      <c r="V1" s="48"/>
      <c r="W1" s="48"/>
      <c r="X1" s="48"/>
      <c r="Y1" s="48"/>
      <c r="Z1" s="30"/>
      <c r="AA1" s="30"/>
      <c r="AB1" s="30"/>
      <c r="AC1" s="30"/>
      <c r="AD1" s="30"/>
      <c r="AE1" s="30"/>
      <c r="AF1" s="30"/>
      <c r="AG1" s="30"/>
      <c r="AH1" s="49"/>
      <c r="AI1" s="133"/>
      <c r="AJ1" s="133"/>
      <c r="AK1" s="133"/>
      <c r="AL1" s="49"/>
      <c r="AM1" s="49"/>
      <c r="AN1" s="49"/>
      <c r="AO1" s="49"/>
      <c r="AP1" s="49" t="s">
        <v>58</v>
      </c>
    </row>
    <row r="2" spans="1:43" ht="19.5" customHeight="1">
      <c r="A2" s="50" t="s">
        <v>59</v>
      </c>
      <c r="B2" s="50"/>
      <c r="C2" s="50"/>
      <c r="D2" s="50"/>
      <c r="E2" s="50"/>
      <c r="F2" s="50"/>
      <c r="G2" s="133"/>
      <c r="H2" s="133"/>
      <c r="I2" s="133"/>
      <c r="J2" s="133"/>
      <c r="K2" s="133"/>
      <c r="L2" s="133"/>
      <c r="M2" s="133"/>
      <c r="N2" s="133"/>
      <c r="O2" s="133"/>
      <c r="P2" s="133"/>
      <c r="Q2" s="133"/>
      <c r="R2" s="133"/>
      <c r="S2" s="133"/>
      <c r="T2" s="133"/>
      <c r="U2" s="48"/>
      <c r="V2" s="30"/>
      <c r="W2" s="30"/>
      <c r="X2" s="30"/>
      <c r="Y2" s="30"/>
      <c r="Z2" s="133"/>
      <c r="AA2" s="133"/>
      <c r="AB2" s="133"/>
      <c r="AC2" s="133"/>
      <c r="AD2" s="133"/>
      <c r="AE2" s="133"/>
      <c r="AF2" s="133"/>
      <c r="AG2" s="133"/>
      <c r="AH2" s="133"/>
      <c r="AI2" s="133"/>
      <c r="AJ2" s="133"/>
      <c r="AK2" s="133"/>
      <c r="AL2" s="133"/>
      <c r="AM2" s="133"/>
      <c r="AN2" s="133"/>
      <c r="AO2" s="133"/>
      <c r="AP2" s="133"/>
    </row>
    <row r="3" spans="1:43" ht="19.5" customHeight="1">
      <c r="A3" s="50"/>
      <c r="B3" s="50"/>
      <c r="C3" s="50"/>
      <c r="D3" s="50"/>
      <c r="E3" s="50"/>
      <c r="F3" s="50"/>
      <c r="G3" s="133"/>
      <c r="H3" s="133"/>
      <c r="I3" s="133"/>
      <c r="J3" s="133"/>
      <c r="K3" s="133"/>
      <c r="L3" s="133"/>
      <c r="M3" s="133"/>
      <c r="N3" s="133"/>
      <c r="O3" s="133"/>
      <c r="P3" s="133"/>
      <c r="Q3" s="133"/>
      <c r="R3" s="133"/>
      <c r="S3" s="133"/>
      <c r="T3" s="133"/>
      <c r="U3" s="44"/>
      <c r="V3" s="44"/>
      <c r="W3" s="44"/>
      <c r="X3" s="44"/>
      <c r="Y3" s="44"/>
      <c r="Z3" s="133"/>
      <c r="AA3" s="133"/>
      <c r="AB3" s="133"/>
      <c r="AC3" s="133"/>
      <c r="AD3" s="44"/>
      <c r="AE3" s="44"/>
      <c r="AF3" s="185" t="s">
        <v>36</v>
      </c>
      <c r="AG3" s="185"/>
      <c r="AH3" s="186"/>
      <c r="AI3" s="186"/>
      <c r="AJ3" s="51" t="s">
        <v>37</v>
      </c>
      <c r="AK3" s="186"/>
      <c r="AL3" s="186"/>
      <c r="AM3" s="51" t="s">
        <v>38</v>
      </c>
      <c r="AN3" s="186"/>
      <c r="AO3" s="186"/>
      <c r="AP3" s="51" t="s">
        <v>39</v>
      </c>
    </row>
    <row r="4" spans="1:43" ht="19.5" customHeight="1">
      <c r="A4" s="133"/>
      <c r="B4" s="133"/>
      <c r="C4" s="133"/>
      <c r="D4" s="133"/>
      <c r="E4" s="133"/>
      <c r="F4" s="133"/>
      <c r="G4" s="133"/>
      <c r="H4" s="133"/>
      <c r="I4" s="133"/>
      <c r="J4" s="133"/>
      <c r="K4" s="133"/>
      <c r="L4" s="133"/>
      <c r="M4" s="133"/>
      <c r="N4" s="133"/>
      <c r="O4" s="133"/>
      <c r="P4" s="133"/>
      <c r="Q4" s="133"/>
      <c r="R4" s="133"/>
      <c r="S4" s="133"/>
      <c r="T4" s="133"/>
      <c r="U4" s="44"/>
      <c r="V4" s="44"/>
      <c r="W4" s="44"/>
      <c r="X4" s="44"/>
      <c r="Y4" s="44"/>
      <c r="Z4" s="133"/>
      <c r="AA4" s="133"/>
      <c r="AB4" s="133"/>
      <c r="AC4" s="133"/>
      <c r="AD4" s="44"/>
      <c r="AE4" s="44"/>
      <c r="AF4" s="44"/>
      <c r="AG4" s="44"/>
      <c r="AH4" s="44"/>
      <c r="AI4" s="44"/>
      <c r="AJ4" s="44"/>
      <c r="AK4" s="44"/>
      <c r="AL4" s="44"/>
      <c r="AM4" s="44"/>
      <c r="AN4" s="44"/>
      <c r="AO4" s="44"/>
      <c r="AP4" s="44"/>
    </row>
    <row r="5" spans="1:43" ht="19.5" customHeight="1">
      <c r="A5" s="133"/>
      <c r="B5" s="133"/>
      <c r="C5" s="133"/>
      <c r="D5" s="133"/>
      <c r="E5" s="133"/>
      <c r="F5" s="133"/>
      <c r="G5" s="133"/>
      <c r="H5" s="133"/>
      <c r="I5" s="133"/>
      <c r="J5" s="133"/>
      <c r="K5" s="133"/>
      <c r="L5" s="133"/>
      <c r="M5" s="133"/>
      <c r="N5" s="133"/>
      <c r="O5" s="133"/>
      <c r="P5" s="133"/>
      <c r="Q5" s="133"/>
      <c r="R5" s="133"/>
      <c r="S5" s="133"/>
      <c r="T5" s="133"/>
      <c r="U5" s="133"/>
      <c r="V5" s="133"/>
      <c r="W5" s="133"/>
      <c r="X5" s="52" t="s">
        <v>60</v>
      </c>
      <c r="Y5" s="53"/>
      <c r="Z5" s="53"/>
      <c r="AA5" s="53"/>
      <c r="AB5" s="53"/>
      <c r="AC5" s="54"/>
      <c r="AD5" s="55" t="s">
        <v>61</v>
      </c>
      <c r="AE5" s="187"/>
      <c r="AF5" s="187"/>
      <c r="AG5" s="187"/>
      <c r="AH5" s="56" t="s">
        <v>62</v>
      </c>
      <c r="AI5" s="187"/>
      <c r="AJ5" s="187"/>
      <c r="AK5" s="187"/>
      <c r="AL5" s="187"/>
      <c r="AM5" s="57"/>
      <c r="AN5" s="57"/>
      <c r="AO5" s="57"/>
      <c r="AP5" s="57"/>
      <c r="AQ5" s="58"/>
    </row>
    <row r="6" spans="1:43" ht="19.5" customHeight="1">
      <c r="A6" s="133"/>
      <c r="B6" s="133"/>
      <c r="C6" s="133"/>
      <c r="D6" s="133"/>
      <c r="E6" s="133"/>
      <c r="F6" s="133"/>
      <c r="G6" s="133"/>
      <c r="H6" s="133"/>
      <c r="I6" s="133"/>
      <c r="J6" s="133"/>
      <c r="K6" s="133"/>
      <c r="L6" s="133"/>
      <c r="M6" s="133"/>
      <c r="N6" s="133"/>
      <c r="O6" s="133"/>
      <c r="P6" s="133"/>
      <c r="Q6" s="133"/>
      <c r="R6" s="133"/>
      <c r="S6" s="133"/>
      <c r="T6" s="133"/>
      <c r="U6" s="133"/>
      <c r="V6" s="133"/>
      <c r="W6" s="133"/>
      <c r="X6" s="52" t="s">
        <v>54</v>
      </c>
      <c r="Y6" s="53"/>
      <c r="Z6" s="53"/>
      <c r="AA6" s="53"/>
      <c r="AB6" s="53"/>
      <c r="AC6" s="52"/>
      <c r="AD6" s="196"/>
      <c r="AE6" s="196"/>
      <c r="AF6" s="196"/>
      <c r="AG6" s="196"/>
      <c r="AH6" s="196"/>
      <c r="AI6" s="196"/>
      <c r="AJ6" s="196"/>
      <c r="AK6" s="196"/>
      <c r="AL6" s="196"/>
      <c r="AM6" s="196"/>
      <c r="AN6" s="196"/>
      <c r="AO6" s="196"/>
      <c r="AP6" s="196"/>
      <c r="AQ6" s="58"/>
    </row>
    <row r="7" spans="1:43" ht="19.5" customHeight="1">
      <c r="A7" s="133"/>
      <c r="B7" s="133"/>
      <c r="C7" s="133"/>
      <c r="D7" s="133"/>
      <c r="E7" s="133"/>
      <c r="F7" s="133"/>
      <c r="G7" s="133"/>
      <c r="H7" s="133"/>
      <c r="I7" s="133"/>
      <c r="J7" s="133"/>
      <c r="K7" s="133"/>
      <c r="L7" s="133"/>
      <c r="M7" s="133"/>
      <c r="N7" s="133"/>
      <c r="O7" s="133"/>
      <c r="P7" s="133"/>
      <c r="Q7" s="133"/>
      <c r="R7" s="133"/>
      <c r="S7" s="133"/>
      <c r="T7" s="133"/>
      <c r="U7" s="133"/>
      <c r="V7" s="133"/>
      <c r="W7" s="133"/>
      <c r="X7" s="52" t="s">
        <v>63</v>
      </c>
      <c r="Y7" s="53"/>
      <c r="Z7" s="53"/>
      <c r="AA7" s="53"/>
      <c r="AB7" s="53"/>
      <c r="AC7" s="59"/>
      <c r="AD7" s="196"/>
      <c r="AE7" s="196"/>
      <c r="AF7" s="196"/>
      <c r="AG7" s="196"/>
      <c r="AH7" s="196"/>
      <c r="AI7" s="196"/>
      <c r="AJ7" s="196"/>
      <c r="AK7" s="196"/>
      <c r="AL7" s="196"/>
      <c r="AM7" s="196"/>
      <c r="AN7" s="196"/>
      <c r="AO7" s="196"/>
      <c r="AP7" s="196"/>
      <c r="AQ7" s="58"/>
    </row>
    <row r="8" spans="1:43" ht="19.5" customHeight="1">
      <c r="A8" s="133"/>
      <c r="B8" s="133"/>
      <c r="C8" s="133"/>
      <c r="D8" s="133"/>
      <c r="E8" s="133"/>
      <c r="F8" s="133"/>
      <c r="G8" s="133"/>
      <c r="H8" s="133"/>
      <c r="I8" s="133"/>
      <c r="J8" s="133"/>
      <c r="K8" s="133"/>
      <c r="L8" s="133"/>
      <c r="M8" s="133"/>
      <c r="N8" s="133"/>
      <c r="O8" s="133"/>
      <c r="P8" s="133"/>
      <c r="Q8" s="133"/>
      <c r="R8" s="133"/>
      <c r="S8" s="133"/>
      <c r="T8" s="133"/>
      <c r="U8" s="133"/>
      <c r="V8" s="133"/>
      <c r="W8" s="133"/>
      <c r="X8" s="52" t="s">
        <v>64</v>
      </c>
      <c r="Y8" s="53"/>
      <c r="Z8" s="53"/>
      <c r="AA8" s="53"/>
      <c r="AB8" s="53"/>
      <c r="AC8" s="52"/>
      <c r="AD8" s="196"/>
      <c r="AE8" s="196"/>
      <c r="AF8" s="196"/>
      <c r="AG8" s="196"/>
      <c r="AH8" s="196"/>
      <c r="AI8" s="196"/>
      <c r="AJ8" s="196"/>
      <c r="AK8" s="196"/>
      <c r="AL8" s="196"/>
      <c r="AM8" s="196"/>
      <c r="AN8" s="196"/>
      <c r="AO8" s="196"/>
      <c r="AP8" s="60" t="s">
        <v>42</v>
      </c>
      <c r="AQ8" s="58"/>
    </row>
    <row r="9" spans="1:43" ht="19.5" customHeight="1">
      <c r="A9" s="133"/>
      <c r="B9" s="133"/>
      <c r="C9" s="133"/>
      <c r="D9" s="133"/>
      <c r="E9" s="133"/>
      <c r="F9" s="133"/>
      <c r="G9" s="133"/>
      <c r="H9" s="133"/>
      <c r="I9" s="133"/>
      <c r="J9" s="133"/>
      <c r="K9" s="133"/>
      <c r="L9" s="133"/>
      <c r="M9" s="133"/>
      <c r="N9" s="133"/>
      <c r="O9" s="133"/>
      <c r="P9" s="133"/>
      <c r="Q9" s="133"/>
      <c r="R9" s="133"/>
      <c r="S9" s="133"/>
      <c r="T9" s="133"/>
      <c r="U9" s="133"/>
      <c r="V9" s="133"/>
      <c r="W9" s="133"/>
      <c r="X9" s="44"/>
      <c r="Y9" s="44"/>
      <c r="Z9" s="44"/>
      <c r="AA9" s="44"/>
      <c r="AB9" s="44"/>
      <c r="AC9" s="44"/>
      <c r="AD9" s="61"/>
      <c r="AE9" s="61"/>
      <c r="AF9" s="61"/>
      <c r="AG9" s="61"/>
      <c r="AH9" s="61"/>
      <c r="AI9" s="61"/>
      <c r="AJ9" s="61"/>
      <c r="AK9" s="61"/>
      <c r="AL9" s="61"/>
      <c r="AM9" s="61"/>
      <c r="AN9" s="61"/>
      <c r="AO9" s="61"/>
      <c r="AP9" s="61"/>
    </row>
    <row r="10" spans="1:43" ht="19.5" customHeight="1">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52" t="s">
        <v>65</v>
      </c>
      <c r="Y10" s="53"/>
      <c r="Z10" s="53"/>
      <c r="AA10" s="53"/>
      <c r="AB10" s="53"/>
      <c r="AC10" s="52"/>
      <c r="AD10" s="197"/>
      <c r="AE10" s="197"/>
      <c r="AF10" s="197"/>
      <c r="AG10" s="197"/>
      <c r="AH10" s="197"/>
      <c r="AI10" s="197"/>
      <c r="AJ10" s="197"/>
      <c r="AK10" s="197"/>
      <c r="AL10" s="197"/>
      <c r="AM10" s="197"/>
      <c r="AN10" s="197"/>
      <c r="AO10" s="197"/>
      <c r="AP10" s="197"/>
      <c r="AQ10" s="58"/>
    </row>
    <row r="11" spans="1:43" ht="19.5" customHeight="1">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52" t="s">
        <v>66</v>
      </c>
      <c r="Y11" s="53"/>
      <c r="Z11" s="53"/>
      <c r="AA11" s="53"/>
      <c r="AB11" s="53"/>
      <c r="AC11" s="52"/>
      <c r="AD11" s="196"/>
      <c r="AE11" s="196"/>
      <c r="AF11" s="196"/>
      <c r="AG11" s="196"/>
      <c r="AH11" s="196"/>
      <c r="AI11" s="196"/>
      <c r="AJ11" s="196"/>
      <c r="AK11" s="196"/>
      <c r="AL11" s="196"/>
      <c r="AM11" s="196"/>
      <c r="AN11" s="196"/>
      <c r="AO11" s="196"/>
      <c r="AP11" s="196"/>
      <c r="AQ11" s="58"/>
    </row>
    <row r="12" spans="1:43" ht="19.5" customHeight="1">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row>
    <row r="13" spans="1:43" ht="19.5" customHeight="1">
      <c r="A13" s="198" t="s">
        <v>67</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3" ht="19.5" customHeight="1">
      <c r="A14" s="198"/>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3" ht="19.5" customHeight="1">
      <c r="A15" s="133"/>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row>
    <row r="16" spans="1:43" ht="19.5" customHeight="1">
      <c r="A16" s="188" t="s">
        <v>182</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row>
    <row r="17" spans="1:46" ht="19.5" customHeight="1">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row>
    <row r="18" spans="1:46" ht="19.5" customHeight="1">
      <c r="A18" s="133"/>
      <c r="B18" s="133"/>
      <c r="C18" s="133"/>
      <c r="D18" s="133"/>
      <c r="E18" s="133"/>
      <c r="F18" s="133"/>
      <c r="G18" s="62"/>
      <c r="H18" s="62"/>
      <c r="I18" s="62"/>
      <c r="J18" s="50"/>
      <c r="K18" s="50"/>
      <c r="L18" s="50"/>
      <c r="M18" s="50"/>
      <c r="N18" s="50"/>
      <c r="O18" s="50"/>
      <c r="P18" s="63"/>
      <c r="Q18" s="63"/>
      <c r="R18" s="63"/>
      <c r="S18" s="63"/>
      <c r="T18" s="6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row>
    <row r="19" spans="1:46" ht="19.5" customHeight="1">
      <c r="A19" s="133"/>
      <c r="B19" s="133"/>
      <c r="C19" s="133"/>
      <c r="D19" s="133"/>
      <c r="E19" s="133"/>
      <c r="F19" s="133"/>
      <c r="G19" s="189" t="s">
        <v>68</v>
      </c>
      <c r="H19" s="189"/>
      <c r="I19" s="189"/>
      <c r="J19" s="189"/>
      <c r="K19" s="189"/>
      <c r="L19" s="191">
        <f>+L42+Q42+V42+AD42+AL42</f>
        <v>0</v>
      </c>
      <c r="M19" s="191"/>
      <c r="N19" s="191"/>
      <c r="O19" s="191"/>
      <c r="P19" s="191"/>
      <c r="Q19" s="191"/>
      <c r="R19" s="191"/>
      <c r="S19" s="191"/>
      <c r="T19" s="191"/>
      <c r="U19" s="191"/>
      <c r="V19" s="191"/>
      <c r="W19" s="191"/>
      <c r="X19" s="191"/>
      <c r="Y19" s="191"/>
      <c r="Z19" s="191"/>
      <c r="AA19" s="193" t="s">
        <v>69</v>
      </c>
      <c r="AB19" s="193"/>
      <c r="AC19" s="64"/>
      <c r="AD19" s="133"/>
      <c r="AE19" s="133"/>
      <c r="AF19" s="133"/>
      <c r="AG19" s="133"/>
      <c r="AH19" s="133"/>
      <c r="AI19" s="133"/>
      <c r="AJ19" s="133"/>
      <c r="AK19" s="133"/>
      <c r="AL19" s="133"/>
      <c r="AM19" s="133"/>
      <c r="AN19" s="133"/>
      <c r="AO19" s="133"/>
      <c r="AP19" s="133"/>
    </row>
    <row r="20" spans="1:46" ht="19.5" customHeight="1">
      <c r="A20" s="133"/>
      <c r="B20" s="133"/>
      <c r="C20" s="133"/>
      <c r="D20" s="133"/>
      <c r="E20" s="133"/>
      <c r="F20" s="133"/>
      <c r="G20" s="190"/>
      <c r="H20" s="190"/>
      <c r="I20" s="190"/>
      <c r="J20" s="190"/>
      <c r="K20" s="190"/>
      <c r="L20" s="192"/>
      <c r="M20" s="192"/>
      <c r="N20" s="192"/>
      <c r="O20" s="192"/>
      <c r="P20" s="192"/>
      <c r="Q20" s="192"/>
      <c r="R20" s="192"/>
      <c r="S20" s="192"/>
      <c r="T20" s="192"/>
      <c r="U20" s="192"/>
      <c r="V20" s="192"/>
      <c r="W20" s="192"/>
      <c r="X20" s="192"/>
      <c r="Y20" s="192"/>
      <c r="Z20" s="192"/>
      <c r="AA20" s="194"/>
      <c r="AB20" s="194"/>
      <c r="AC20" s="64"/>
      <c r="AD20" s="133"/>
      <c r="AE20" s="133"/>
      <c r="AF20" s="133"/>
      <c r="AG20" s="133"/>
      <c r="AH20" s="133"/>
      <c r="AI20" s="133"/>
      <c r="AJ20" s="133"/>
      <c r="AK20" s="133"/>
      <c r="AL20" s="133"/>
      <c r="AM20" s="133"/>
      <c r="AN20" s="133"/>
      <c r="AO20" s="133"/>
      <c r="AP20" s="133"/>
    </row>
    <row r="21" spans="1:46" ht="19.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row>
    <row r="22" spans="1:46" ht="19.5" customHeight="1">
      <c r="A22" s="30" t="s">
        <v>70</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133"/>
      <c r="AJ22" s="133"/>
      <c r="AK22" s="133"/>
      <c r="AL22" s="133"/>
      <c r="AM22" s="133"/>
      <c r="AN22" s="133"/>
      <c r="AO22" s="133"/>
      <c r="AP22" s="133"/>
    </row>
    <row r="23" spans="1:46" ht="19.5" customHeight="1">
      <c r="A23" s="3" t="s">
        <v>183</v>
      </c>
      <c r="B23" s="3"/>
      <c r="C23" s="3"/>
      <c r="D23" s="3"/>
      <c r="E23" s="3"/>
      <c r="F23" s="3"/>
      <c r="G23" s="133"/>
      <c r="H23" s="133"/>
      <c r="I23" s="133"/>
      <c r="J23" s="133"/>
      <c r="K23" s="133"/>
      <c r="L23" s="30"/>
      <c r="M23" s="30"/>
      <c r="N23" s="30"/>
      <c r="O23" s="30"/>
      <c r="P23" s="30"/>
      <c r="Q23" s="30"/>
      <c r="R23" s="30"/>
      <c r="S23" s="30"/>
      <c r="T23" s="30"/>
      <c r="U23" s="30"/>
      <c r="V23" s="30"/>
      <c r="W23" s="30"/>
      <c r="X23" s="30"/>
      <c r="Y23" s="30"/>
      <c r="Z23" s="30"/>
      <c r="AA23" s="30"/>
      <c r="AB23" s="30"/>
      <c r="AC23" s="30"/>
      <c r="AD23" s="30"/>
      <c r="AE23" s="30"/>
      <c r="AF23" s="30"/>
      <c r="AG23" s="30"/>
      <c r="AH23" s="133"/>
      <c r="AI23" s="133"/>
      <c r="AJ23" s="133"/>
      <c r="AK23" s="133"/>
      <c r="AL23" s="133"/>
      <c r="AM23" s="133"/>
      <c r="AN23" s="133"/>
      <c r="AO23" s="133"/>
      <c r="AP23" s="133"/>
    </row>
    <row r="24" spans="1:46" ht="19.5" customHeight="1">
      <c r="A24" s="133" t="s">
        <v>151</v>
      </c>
      <c r="B24" s="133"/>
      <c r="C24" s="133"/>
      <c r="D24" s="133"/>
      <c r="E24" s="133"/>
      <c r="F24" s="133"/>
      <c r="G24" s="133"/>
      <c r="H24" s="133"/>
      <c r="I24" s="133"/>
      <c r="J24" s="133"/>
      <c r="K24" s="133"/>
      <c r="L24" s="65"/>
      <c r="M24" s="133"/>
      <c r="N24" s="133"/>
      <c r="O24" s="133"/>
      <c r="P24" s="54"/>
      <c r="Q24" s="195">
        <f>COUNTIFS('様式4 (第11期)'!$K$8:$K$47,"50回以上100回未満",'様式4 (第11期)'!$L$8:$L$47,"実施")</f>
        <v>0</v>
      </c>
      <c r="R24" s="195"/>
      <c r="S24" s="66" t="s">
        <v>71</v>
      </c>
      <c r="T24" s="133" t="s">
        <v>72</v>
      </c>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row>
    <row r="25" spans="1:46" ht="19.5" customHeight="1">
      <c r="A25" s="133" t="s">
        <v>153</v>
      </c>
      <c r="B25" s="133"/>
      <c r="C25" s="133"/>
      <c r="D25" s="133"/>
      <c r="E25" s="133"/>
      <c r="F25" s="133"/>
      <c r="G25" s="133"/>
      <c r="H25" s="133"/>
      <c r="I25" s="133"/>
      <c r="J25" s="133"/>
      <c r="K25" s="133"/>
      <c r="L25" s="65"/>
      <c r="M25" s="133"/>
      <c r="N25" s="133"/>
      <c r="O25" s="133"/>
      <c r="P25" s="54"/>
      <c r="Q25" s="195">
        <f>COUNTIFS('様式4 (第11期)'!$K$8:$K$47,"100回以上150回未満",'様式4 (第11期)'!$L$8:$L$47,"実施")</f>
        <v>0</v>
      </c>
      <c r="R25" s="195"/>
      <c r="S25" s="67" t="s">
        <v>71</v>
      </c>
      <c r="T25" s="133" t="s">
        <v>73</v>
      </c>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row>
    <row r="26" spans="1:46" ht="19.5" customHeight="1">
      <c r="A26" s="133" t="s">
        <v>152</v>
      </c>
      <c r="B26" s="133"/>
      <c r="C26" s="133"/>
      <c r="D26" s="133"/>
      <c r="E26" s="133"/>
      <c r="F26" s="133"/>
      <c r="G26" s="133"/>
      <c r="H26" s="133"/>
      <c r="I26" s="133"/>
      <c r="J26" s="133"/>
      <c r="K26" s="133"/>
      <c r="L26" s="133"/>
      <c r="M26" s="133"/>
      <c r="N26" s="133"/>
      <c r="O26" s="133"/>
      <c r="P26" s="54"/>
      <c r="Q26" s="195">
        <f>COUNTIFS('様式4 (第11期)'!$K$8:$K$47,"150回以上",'様式4 (第11期)'!$L$8:$L$47,"実施")</f>
        <v>0</v>
      </c>
      <c r="R26" s="195"/>
      <c r="S26" s="67" t="s">
        <v>71</v>
      </c>
      <c r="T26" s="133" t="s">
        <v>74</v>
      </c>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row>
    <row r="27" spans="1:46" ht="19.5" customHeight="1">
      <c r="A27" s="115" t="s">
        <v>150</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133"/>
      <c r="AJ27" s="133"/>
      <c r="AK27" s="133"/>
      <c r="AL27" s="133"/>
      <c r="AM27" s="133"/>
      <c r="AN27" s="133"/>
      <c r="AO27" s="133"/>
      <c r="AP27" s="4"/>
    </row>
    <row r="28" spans="1:46" ht="19.5" customHeight="1" thickBo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133"/>
      <c r="AJ28" s="133"/>
      <c r="AK28" s="133"/>
      <c r="AL28" s="133"/>
      <c r="AM28" s="133"/>
      <c r="AN28" s="133"/>
      <c r="AO28" s="133"/>
      <c r="AP28" s="4"/>
    </row>
    <row r="29" spans="1:46" ht="19.5" customHeight="1" thickBot="1">
      <c r="A29" s="30"/>
      <c r="B29" s="30"/>
      <c r="C29" s="30"/>
      <c r="D29" s="30"/>
      <c r="E29" s="30"/>
      <c r="F29" s="30"/>
      <c r="G29" s="30"/>
      <c r="H29" s="30"/>
      <c r="I29" s="30"/>
      <c r="J29" s="30"/>
      <c r="K29" s="30"/>
      <c r="L29" s="208" t="s">
        <v>75</v>
      </c>
      <c r="M29" s="209"/>
      <c r="N29" s="209"/>
      <c r="O29" s="209"/>
      <c r="P29" s="209"/>
      <c r="Q29" s="209"/>
      <c r="R29" s="209"/>
      <c r="S29" s="209"/>
      <c r="T29" s="209"/>
      <c r="U29" s="209"/>
      <c r="V29" s="209"/>
      <c r="W29" s="209"/>
      <c r="X29" s="209"/>
      <c r="Y29" s="209"/>
      <c r="Z29" s="210"/>
      <c r="AA29" s="208" t="s">
        <v>76</v>
      </c>
      <c r="AB29" s="209"/>
      <c r="AC29" s="209"/>
      <c r="AD29" s="209"/>
      <c r="AE29" s="209"/>
      <c r="AF29" s="209"/>
      <c r="AG29" s="209"/>
      <c r="AH29" s="209"/>
      <c r="AI29" s="209"/>
      <c r="AJ29" s="209"/>
      <c r="AK29" s="209"/>
      <c r="AL29" s="209"/>
      <c r="AM29" s="209"/>
      <c r="AN29" s="209"/>
      <c r="AO29" s="209"/>
      <c r="AP29" s="210"/>
    </row>
    <row r="30" spans="1:46" ht="19.5" customHeight="1">
      <c r="A30" s="68"/>
      <c r="B30" s="69"/>
      <c r="C30" s="69"/>
      <c r="D30" s="69"/>
      <c r="E30" s="69"/>
      <c r="F30" s="69"/>
      <c r="G30" s="211" t="s">
        <v>77</v>
      </c>
      <c r="H30" s="212"/>
      <c r="I30" s="212"/>
      <c r="J30" s="212"/>
      <c r="K30" s="213"/>
      <c r="L30" s="217" t="s">
        <v>78</v>
      </c>
      <c r="M30" s="212"/>
      <c r="N30" s="212"/>
      <c r="O30" s="212"/>
      <c r="P30" s="218"/>
      <c r="Q30" s="221" t="s">
        <v>79</v>
      </c>
      <c r="R30" s="212"/>
      <c r="S30" s="212"/>
      <c r="T30" s="212"/>
      <c r="U30" s="218"/>
      <c r="V30" s="221" t="s">
        <v>80</v>
      </c>
      <c r="W30" s="212"/>
      <c r="X30" s="212"/>
      <c r="Y30" s="212"/>
      <c r="Z30" s="213"/>
      <c r="AA30" s="223" t="s">
        <v>163</v>
      </c>
      <c r="AB30" s="224"/>
      <c r="AC30" s="224"/>
      <c r="AD30" s="224"/>
      <c r="AE30" s="224"/>
      <c r="AF30" s="224"/>
      <c r="AG30" s="224"/>
      <c r="AH30" s="225"/>
      <c r="AI30" s="229" t="s">
        <v>164</v>
      </c>
      <c r="AJ30" s="224"/>
      <c r="AK30" s="224"/>
      <c r="AL30" s="224"/>
      <c r="AM30" s="224"/>
      <c r="AN30" s="224"/>
      <c r="AO30" s="224"/>
      <c r="AP30" s="230"/>
      <c r="AR30" s="70"/>
    </row>
    <row r="31" spans="1:46" ht="19.5" customHeight="1">
      <c r="A31" s="71"/>
      <c r="B31" s="72"/>
      <c r="C31" s="72"/>
      <c r="D31" s="72"/>
      <c r="E31" s="72"/>
      <c r="F31" s="72"/>
      <c r="G31" s="214"/>
      <c r="H31" s="215"/>
      <c r="I31" s="215"/>
      <c r="J31" s="215"/>
      <c r="K31" s="216"/>
      <c r="L31" s="219"/>
      <c r="M31" s="215"/>
      <c r="N31" s="215"/>
      <c r="O31" s="215"/>
      <c r="P31" s="220"/>
      <c r="Q31" s="222"/>
      <c r="R31" s="215"/>
      <c r="S31" s="215"/>
      <c r="T31" s="215"/>
      <c r="U31" s="220"/>
      <c r="V31" s="222"/>
      <c r="W31" s="215"/>
      <c r="X31" s="215"/>
      <c r="Y31" s="215"/>
      <c r="Z31" s="216"/>
      <c r="AA31" s="226"/>
      <c r="AB31" s="227"/>
      <c r="AC31" s="227"/>
      <c r="AD31" s="227"/>
      <c r="AE31" s="227"/>
      <c r="AF31" s="227"/>
      <c r="AG31" s="227"/>
      <c r="AH31" s="228"/>
      <c r="AI31" s="231"/>
      <c r="AJ31" s="227"/>
      <c r="AK31" s="227"/>
      <c r="AL31" s="227"/>
      <c r="AM31" s="227"/>
      <c r="AN31" s="227"/>
      <c r="AO31" s="227"/>
      <c r="AP31" s="232"/>
      <c r="AR31" s="70"/>
    </row>
    <row r="32" spans="1:46" ht="46.5" customHeight="1">
      <c r="A32" s="71"/>
      <c r="B32" s="72"/>
      <c r="C32" s="72"/>
      <c r="D32" s="72"/>
      <c r="E32" s="72"/>
      <c r="F32" s="72"/>
      <c r="G32" s="214"/>
      <c r="H32" s="215"/>
      <c r="I32" s="215"/>
      <c r="J32" s="215"/>
      <c r="K32" s="216"/>
      <c r="L32" s="219"/>
      <c r="M32" s="215"/>
      <c r="N32" s="215"/>
      <c r="O32" s="215"/>
      <c r="P32" s="220"/>
      <c r="Q32" s="222"/>
      <c r="R32" s="215"/>
      <c r="S32" s="215"/>
      <c r="T32" s="215"/>
      <c r="U32" s="220"/>
      <c r="V32" s="222"/>
      <c r="W32" s="215"/>
      <c r="X32" s="215"/>
      <c r="Y32" s="215"/>
      <c r="Z32" s="216"/>
      <c r="AA32" s="226"/>
      <c r="AB32" s="227"/>
      <c r="AC32" s="227"/>
      <c r="AD32" s="227"/>
      <c r="AE32" s="227"/>
      <c r="AF32" s="227"/>
      <c r="AG32" s="227"/>
      <c r="AH32" s="228"/>
      <c r="AI32" s="231"/>
      <c r="AJ32" s="227"/>
      <c r="AK32" s="227"/>
      <c r="AL32" s="227"/>
      <c r="AM32" s="227"/>
      <c r="AN32" s="227"/>
      <c r="AO32" s="227"/>
      <c r="AP32" s="232"/>
      <c r="AR32" s="70"/>
    </row>
    <row r="33" spans="1:48" ht="19.5" customHeight="1">
      <c r="A33" s="73"/>
      <c r="B33" s="74"/>
      <c r="C33" s="74"/>
      <c r="D33" s="74"/>
      <c r="E33" s="74"/>
      <c r="F33" s="74"/>
      <c r="G33" s="199" t="s">
        <v>81</v>
      </c>
      <c r="H33" s="200"/>
      <c r="I33" s="200"/>
      <c r="J33" s="200"/>
      <c r="K33" s="200"/>
      <c r="L33" s="201" t="s">
        <v>82</v>
      </c>
      <c r="M33" s="200"/>
      <c r="N33" s="200"/>
      <c r="O33" s="200"/>
      <c r="P33" s="200"/>
      <c r="Q33" s="202" t="s">
        <v>83</v>
      </c>
      <c r="R33" s="200"/>
      <c r="S33" s="200"/>
      <c r="T33" s="200"/>
      <c r="U33" s="203"/>
      <c r="V33" s="202" t="s">
        <v>84</v>
      </c>
      <c r="W33" s="200"/>
      <c r="X33" s="200"/>
      <c r="Y33" s="200"/>
      <c r="Z33" s="204"/>
      <c r="AA33" s="205" t="s">
        <v>85</v>
      </c>
      <c r="AB33" s="203"/>
      <c r="AC33" s="203"/>
      <c r="AD33" s="203"/>
      <c r="AE33" s="203"/>
      <c r="AF33" s="203"/>
      <c r="AG33" s="203"/>
      <c r="AH33" s="206"/>
      <c r="AI33" s="206" t="s">
        <v>86</v>
      </c>
      <c r="AJ33" s="202"/>
      <c r="AK33" s="202"/>
      <c r="AL33" s="202"/>
      <c r="AM33" s="202"/>
      <c r="AN33" s="202"/>
      <c r="AO33" s="202"/>
      <c r="AP33" s="207"/>
      <c r="AR33" s="70"/>
    </row>
    <row r="34" spans="1:48" ht="21" customHeight="1">
      <c r="A34" s="73" t="s">
        <v>184</v>
      </c>
      <c r="B34" s="78"/>
      <c r="C34" s="74"/>
      <c r="D34" s="74"/>
      <c r="E34" s="74"/>
      <c r="F34" s="74"/>
      <c r="G34" s="237">
        <f>'様式4 (第11期)'!J11</f>
        <v>0</v>
      </c>
      <c r="H34" s="238"/>
      <c r="I34" s="238"/>
      <c r="J34" s="239"/>
      <c r="K34" s="75" t="s">
        <v>87</v>
      </c>
      <c r="L34" s="240">
        <f>IF(AND($Q$24&gt;=4,'様式4 (第11期)'!K11="50回以上100回未満",'様式4 (第11期)'!L11="実施"),G34*500,0)</f>
        <v>0</v>
      </c>
      <c r="M34" s="236"/>
      <c r="N34" s="236"/>
      <c r="O34" s="236"/>
      <c r="P34" s="131" t="s">
        <v>69</v>
      </c>
      <c r="Q34" s="235">
        <f>IF(AND($Q$25&gt;=4,'様式4 (第11期)'!K11="100回以上150回未満",'様式4 (第11期)'!L11="実施"),G34*2000,0)</f>
        <v>0</v>
      </c>
      <c r="R34" s="236"/>
      <c r="S34" s="236"/>
      <c r="T34" s="236"/>
      <c r="U34" s="76" t="s">
        <v>69</v>
      </c>
      <c r="V34" s="235">
        <f>IF(AND($Q$26&gt;=4,'様式4 (第11期)'!K11="150回以上",'様式4 (第11期)'!L11="実施"),G34*3000,0)</f>
        <v>0</v>
      </c>
      <c r="W34" s="236"/>
      <c r="X34" s="236"/>
      <c r="Y34" s="236"/>
      <c r="Z34" s="77" t="s">
        <v>69</v>
      </c>
      <c r="AA34" s="242">
        <f>IF(AND(L34=0,Q34=0,V34=0),COUNTIFS('様式4 (第11期)'!C9:I9,"=○",'様式4 (第11期)'!C10:I10,"&gt;=50",'様式4 (第11期)'!C10:I10,"&lt;=99"),0)</f>
        <v>0</v>
      </c>
      <c r="AB34" s="233"/>
      <c r="AC34" s="234"/>
      <c r="AD34" s="236">
        <f>+AA34*100000</f>
        <v>0</v>
      </c>
      <c r="AE34" s="236"/>
      <c r="AF34" s="236"/>
      <c r="AG34" s="236"/>
      <c r="AH34" s="131" t="s">
        <v>69</v>
      </c>
      <c r="AI34" s="285">
        <f>IF(AND(Q34=0,V34=0,L34=0),COUNTIFS('様式4 (第11期)'!C9:I9,"=○",'様式4 (第11期)'!C10:I10,"&gt;=100"),0)</f>
        <v>0</v>
      </c>
      <c r="AJ34" s="233"/>
      <c r="AK34" s="234"/>
      <c r="AL34" s="235">
        <f>+AI34*200000</f>
        <v>0</v>
      </c>
      <c r="AM34" s="236"/>
      <c r="AN34" s="236"/>
      <c r="AO34" s="236"/>
      <c r="AP34" s="77" t="s">
        <v>69</v>
      </c>
      <c r="AR34" s="70"/>
    </row>
    <row r="35" spans="1:48" ht="21" customHeight="1">
      <c r="A35" s="73" t="s">
        <v>186</v>
      </c>
      <c r="B35" s="74"/>
      <c r="C35" s="74"/>
      <c r="D35" s="74"/>
      <c r="E35" s="74"/>
      <c r="F35" s="74"/>
      <c r="G35" s="237">
        <f>'様式4 (第11期)'!J16</f>
        <v>0</v>
      </c>
      <c r="H35" s="238"/>
      <c r="I35" s="238"/>
      <c r="J35" s="239"/>
      <c r="K35" s="75" t="s">
        <v>87</v>
      </c>
      <c r="L35" s="240">
        <f>IF(AND($Q$24&gt;=4,'様式4 (第11期)'!K16="50回以上100回未満",'様式4 (第11期)'!L16="実施"),G35*500,0)</f>
        <v>0</v>
      </c>
      <c r="M35" s="236"/>
      <c r="N35" s="236"/>
      <c r="O35" s="236"/>
      <c r="P35" s="131" t="s">
        <v>69</v>
      </c>
      <c r="Q35" s="235">
        <f>IF(AND($Q$25&gt;=4,'様式4 (第11期)'!K16="100回以上150回未満",'様式4 (第11期)'!L16="実施"),G35*2000,0)</f>
        <v>0</v>
      </c>
      <c r="R35" s="236"/>
      <c r="S35" s="236"/>
      <c r="T35" s="236"/>
      <c r="U35" s="76" t="s">
        <v>69</v>
      </c>
      <c r="V35" s="235">
        <f>IF(AND($Q$26&gt;=4,'様式4 (第11期)'!K16="150回以上",'様式4 (第11期)'!L16="実施"),G35*3000,0)</f>
        <v>0</v>
      </c>
      <c r="W35" s="236"/>
      <c r="X35" s="236"/>
      <c r="Y35" s="236"/>
      <c r="Z35" s="77" t="s">
        <v>69</v>
      </c>
      <c r="AA35" s="242">
        <f>IF(AND(L35=0,Q35=0,V35=0),COUNTIFS('様式4 (第11期)'!C14:I14,"=○",'様式4 (第11期)'!C15:I15,"&gt;=50",'様式4 (第11期)'!C15:I15,"&lt;=99"),0)</f>
        <v>0</v>
      </c>
      <c r="AB35" s="233"/>
      <c r="AC35" s="234"/>
      <c r="AD35" s="236">
        <f>+AA35*100000</f>
        <v>0</v>
      </c>
      <c r="AE35" s="236"/>
      <c r="AF35" s="236"/>
      <c r="AG35" s="236"/>
      <c r="AH35" s="76" t="s">
        <v>69</v>
      </c>
      <c r="AI35" s="233">
        <f>IF(AND(Q35=0,V35=0,L35=0),COUNTIFS('様式4 (第11期)'!C14:I14,"=○",'様式4 (第11期)'!C15:I15,"&gt;=100"),0)</f>
        <v>0</v>
      </c>
      <c r="AJ35" s="233"/>
      <c r="AK35" s="234"/>
      <c r="AL35" s="235">
        <f>+AI35*200000</f>
        <v>0</v>
      </c>
      <c r="AM35" s="236"/>
      <c r="AN35" s="236"/>
      <c r="AO35" s="236"/>
      <c r="AP35" s="77" t="s">
        <v>69</v>
      </c>
      <c r="AR35" s="70"/>
    </row>
    <row r="36" spans="1:48" ht="21" customHeight="1">
      <c r="A36" s="73" t="s">
        <v>185</v>
      </c>
      <c r="B36" s="74"/>
      <c r="C36" s="74"/>
      <c r="D36" s="74"/>
      <c r="E36" s="74"/>
      <c r="F36" s="74"/>
      <c r="G36" s="237">
        <f>'様式4 (第11期)'!J21</f>
        <v>0</v>
      </c>
      <c r="H36" s="238"/>
      <c r="I36" s="238"/>
      <c r="J36" s="239"/>
      <c r="K36" s="75" t="s">
        <v>87</v>
      </c>
      <c r="L36" s="240">
        <f>IF(AND($Q$24&gt;=4,'様式4 (第11期)'!K21="50回以上100回未満",'様式4 (第11期)'!L21="実施"),G36*500,0)</f>
        <v>0</v>
      </c>
      <c r="M36" s="236"/>
      <c r="N36" s="236"/>
      <c r="O36" s="236"/>
      <c r="P36" s="131" t="s">
        <v>69</v>
      </c>
      <c r="Q36" s="235">
        <f>IF(AND($Q$25&gt;=4,'様式4 (第11期)'!K21="100回以上150回未満",'様式4 (第11期)'!L21="実施"),G36*2000,0)</f>
        <v>0</v>
      </c>
      <c r="R36" s="236"/>
      <c r="S36" s="236"/>
      <c r="T36" s="236"/>
      <c r="U36" s="76" t="s">
        <v>69</v>
      </c>
      <c r="V36" s="235">
        <f>IF(AND($Q$26&gt;=4,'様式4 (第11期)'!K21="150回以上",'様式4 (第11期)'!L21="実施"),G36*3000,0)</f>
        <v>0</v>
      </c>
      <c r="W36" s="236"/>
      <c r="X36" s="236"/>
      <c r="Y36" s="236"/>
      <c r="Z36" s="77" t="s">
        <v>69</v>
      </c>
      <c r="AA36" s="242">
        <f>IF(AND(L36=0,Q36=0,V36=0),COUNTIFS('様式4 (第11期)'!C19:I19,"=○",'様式4 (第11期)'!C20:I20,"&gt;=50",'様式4 (第11期)'!C20:I20,"&lt;=99"),0)</f>
        <v>0</v>
      </c>
      <c r="AB36" s="233"/>
      <c r="AC36" s="234"/>
      <c r="AD36" s="236">
        <f>+AA36*100000</f>
        <v>0</v>
      </c>
      <c r="AE36" s="236"/>
      <c r="AF36" s="236"/>
      <c r="AG36" s="236"/>
      <c r="AH36" s="76" t="s">
        <v>69</v>
      </c>
      <c r="AI36" s="233">
        <f>IF(AND(Q36=0,V36=0,L36=0),COUNTIFS('様式4 (第11期)'!C19:I19,"=○",'様式4 (第11期)'!C20:I20,"&gt;=100"),0)</f>
        <v>0</v>
      </c>
      <c r="AJ36" s="233"/>
      <c r="AK36" s="234"/>
      <c r="AL36" s="235">
        <f>+AI36*200000</f>
        <v>0</v>
      </c>
      <c r="AM36" s="236"/>
      <c r="AN36" s="236"/>
      <c r="AO36" s="236"/>
      <c r="AP36" s="77" t="s">
        <v>69</v>
      </c>
      <c r="AR36" s="70"/>
    </row>
    <row r="37" spans="1:48" ht="21" customHeight="1">
      <c r="A37" s="73" t="s">
        <v>187</v>
      </c>
      <c r="B37" s="74"/>
      <c r="C37" s="74"/>
      <c r="D37" s="74"/>
      <c r="E37" s="74"/>
      <c r="F37" s="74"/>
      <c r="G37" s="237">
        <f>'様式4 (第11期)'!J26</f>
        <v>0</v>
      </c>
      <c r="H37" s="238"/>
      <c r="I37" s="238"/>
      <c r="J37" s="239"/>
      <c r="K37" s="75" t="s">
        <v>87</v>
      </c>
      <c r="L37" s="240">
        <f>IF(AND($Q$24&gt;=4,'様式4 (第11期)'!K26="50回以上100回未満",'様式4 (第11期)'!L26="実施"),G37*500,0)</f>
        <v>0</v>
      </c>
      <c r="M37" s="236"/>
      <c r="N37" s="236"/>
      <c r="O37" s="236"/>
      <c r="P37" s="131" t="s">
        <v>69</v>
      </c>
      <c r="Q37" s="235">
        <f>IF(AND($Q$25&gt;=4,'様式4 (第11期)'!K26="100回以上150回未満",'様式4 (第11期)'!L26="実施"),G37*2000,0)</f>
        <v>0</v>
      </c>
      <c r="R37" s="236"/>
      <c r="S37" s="236"/>
      <c r="T37" s="236"/>
      <c r="U37" s="76" t="s">
        <v>69</v>
      </c>
      <c r="V37" s="235">
        <f>IF(AND($Q$26&gt;=4,'様式4 (第11期)'!K26="150回以上",'様式4 (第11期)'!L26="実施"),G37*3000,0)</f>
        <v>0</v>
      </c>
      <c r="W37" s="236"/>
      <c r="X37" s="236"/>
      <c r="Y37" s="236"/>
      <c r="Z37" s="77" t="s">
        <v>69</v>
      </c>
      <c r="AA37" s="242">
        <f>IF(AND(L37=0,Q37=0,V37=0),COUNTIFS('様式4 (第11期)'!C24:I24,"=○",'様式4 (第11期)'!C25:I25,"&gt;=50",'様式4 (第11期)'!C25:I25,"&lt;=99"),0)</f>
        <v>0</v>
      </c>
      <c r="AB37" s="233"/>
      <c r="AC37" s="234"/>
      <c r="AD37" s="236">
        <f t="shared" ref="AD37:AD41" si="0">+AA37*100000</f>
        <v>0</v>
      </c>
      <c r="AE37" s="236"/>
      <c r="AF37" s="236"/>
      <c r="AG37" s="236"/>
      <c r="AH37" s="76" t="s">
        <v>69</v>
      </c>
      <c r="AI37" s="233">
        <f>IF(AND(Q37=0,V37=0,L37=0),COUNTIFS('様式4 (第11期)'!C24:I24,"=○",'様式4 (第11期)'!C25:I25,"&gt;=100"),0)</f>
        <v>0</v>
      </c>
      <c r="AJ37" s="233"/>
      <c r="AK37" s="234"/>
      <c r="AL37" s="235">
        <f t="shared" ref="AL37:AL41" si="1">+AI37*200000</f>
        <v>0</v>
      </c>
      <c r="AM37" s="236"/>
      <c r="AN37" s="236"/>
      <c r="AO37" s="236"/>
      <c r="AP37" s="77" t="s">
        <v>69</v>
      </c>
      <c r="AR37" s="70"/>
    </row>
    <row r="38" spans="1:48" ht="21" customHeight="1">
      <c r="A38" s="73" t="s">
        <v>188</v>
      </c>
      <c r="B38" s="74"/>
      <c r="C38" s="74"/>
      <c r="D38" s="74"/>
      <c r="E38" s="74"/>
      <c r="F38" s="74"/>
      <c r="G38" s="237">
        <f>'様式4 (第11期)'!J31</f>
        <v>0</v>
      </c>
      <c r="H38" s="238"/>
      <c r="I38" s="238"/>
      <c r="J38" s="239"/>
      <c r="K38" s="75" t="s">
        <v>87</v>
      </c>
      <c r="L38" s="240">
        <f>IF(AND($Q$24&gt;=4,'様式4 (第11期)'!K31="50回以上100回未満",'様式4 (第11期)'!L31="実施"),G38*500,0)</f>
        <v>0</v>
      </c>
      <c r="M38" s="236"/>
      <c r="N38" s="236"/>
      <c r="O38" s="236"/>
      <c r="P38" s="131" t="s">
        <v>69</v>
      </c>
      <c r="Q38" s="235">
        <f>IF(AND($Q$25&gt;=4,'様式4 (第11期)'!K31="100回以上150回未満",'様式4 (第11期)'!L31="実施"),G38*2000,0)</f>
        <v>0</v>
      </c>
      <c r="R38" s="236"/>
      <c r="S38" s="236"/>
      <c r="T38" s="236"/>
      <c r="U38" s="76" t="s">
        <v>69</v>
      </c>
      <c r="V38" s="235">
        <f>IF(AND($Q$26&gt;=4,'様式4 (第11期)'!K31="150回以上",'様式4 (第11期)'!L31="実施"),G38*3000,0)</f>
        <v>0</v>
      </c>
      <c r="W38" s="236"/>
      <c r="X38" s="236"/>
      <c r="Y38" s="236"/>
      <c r="Z38" s="77" t="s">
        <v>69</v>
      </c>
      <c r="AA38" s="242">
        <f>IF(AND(L38=0,Q38=0,V38=0),COUNTIFS('様式4 (第11期)'!C29:I29,"=○",'様式4 (第11期)'!C30:I30,"&gt;=50",'様式4 (第11期)'!C30:I30,"&lt;=99"),0)</f>
        <v>0</v>
      </c>
      <c r="AB38" s="233"/>
      <c r="AC38" s="234"/>
      <c r="AD38" s="236">
        <f t="shared" si="0"/>
        <v>0</v>
      </c>
      <c r="AE38" s="236"/>
      <c r="AF38" s="236"/>
      <c r="AG38" s="236"/>
      <c r="AH38" s="76" t="s">
        <v>69</v>
      </c>
      <c r="AI38" s="233">
        <f>IF(AND(Q38=0,V38=0,L38=0),COUNTIFS('様式4 (第11期)'!C29:I29,"=○",'様式4 (第11期)'!C30:I30,"&gt;=100"),0)</f>
        <v>0</v>
      </c>
      <c r="AJ38" s="233"/>
      <c r="AK38" s="234"/>
      <c r="AL38" s="235">
        <f t="shared" si="1"/>
        <v>0</v>
      </c>
      <c r="AM38" s="236"/>
      <c r="AN38" s="236"/>
      <c r="AO38" s="236"/>
      <c r="AP38" s="77" t="s">
        <v>69</v>
      </c>
      <c r="AR38" s="70"/>
    </row>
    <row r="39" spans="1:48" ht="21" customHeight="1">
      <c r="A39" s="73" t="s">
        <v>189</v>
      </c>
      <c r="B39" s="74"/>
      <c r="C39" s="74"/>
      <c r="D39" s="74"/>
      <c r="E39" s="74"/>
      <c r="F39" s="74"/>
      <c r="G39" s="237">
        <f>'様式4 (第11期)'!J36</f>
        <v>0</v>
      </c>
      <c r="H39" s="238"/>
      <c r="I39" s="238"/>
      <c r="J39" s="239"/>
      <c r="K39" s="75" t="s">
        <v>87</v>
      </c>
      <c r="L39" s="240">
        <f>IF(AND($Q$24&gt;=4,'様式4 (第11期)'!K36="50回以上100回未満",'様式4 (第11期)'!L36="実施"),G39*500,0)</f>
        <v>0</v>
      </c>
      <c r="M39" s="236"/>
      <c r="N39" s="236"/>
      <c r="O39" s="236"/>
      <c r="P39" s="131" t="s">
        <v>69</v>
      </c>
      <c r="Q39" s="235">
        <f>IF(AND($Q$25&gt;=4,'様式4 (第11期)'!K36="100回以上150回未満",'様式4 (第11期)'!L36="実施"),G39*2000,0)</f>
        <v>0</v>
      </c>
      <c r="R39" s="236"/>
      <c r="S39" s="236"/>
      <c r="T39" s="236"/>
      <c r="U39" s="76" t="s">
        <v>69</v>
      </c>
      <c r="V39" s="235">
        <f>IF(AND($Q$26&gt;=4,'様式4 (第11期)'!K36="150回以上",'様式4 (第11期)'!L36="実施"),G39*3000,0)</f>
        <v>0</v>
      </c>
      <c r="W39" s="236"/>
      <c r="X39" s="236"/>
      <c r="Y39" s="236"/>
      <c r="Z39" s="77" t="s">
        <v>69</v>
      </c>
      <c r="AA39" s="242">
        <f>IF(AND(L39=0,Q39=0,V39=0),COUNTIFS('様式4 (第11期)'!C34:I34,"=○",'様式4 (第11期)'!C35:I35,"&gt;=50",'様式4 (第11期)'!C35:I35,"&lt;=99"),0)</f>
        <v>0</v>
      </c>
      <c r="AB39" s="233"/>
      <c r="AC39" s="234"/>
      <c r="AD39" s="236">
        <f t="shared" si="0"/>
        <v>0</v>
      </c>
      <c r="AE39" s="236"/>
      <c r="AF39" s="236"/>
      <c r="AG39" s="236"/>
      <c r="AH39" s="76" t="s">
        <v>69</v>
      </c>
      <c r="AI39" s="233">
        <f>IF(AND(Q39=0,V39=0,L39=0),COUNTIFS('様式4 (第11期)'!C34:I34,"=○",'様式4 (第11期)'!C35:I35,"&gt;=100"),0)</f>
        <v>0</v>
      </c>
      <c r="AJ39" s="233"/>
      <c r="AK39" s="234"/>
      <c r="AL39" s="235">
        <f t="shared" si="1"/>
        <v>0</v>
      </c>
      <c r="AM39" s="236"/>
      <c r="AN39" s="236"/>
      <c r="AO39" s="236"/>
      <c r="AP39" s="77" t="s">
        <v>69</v>
      </c>
      <c r="AR39" s="70"/>
    </row>
    <row r="40" spans="1:48" ht="21" customHeight="1">
      <c r="A40" s="73" t="s">
        <v>190</v>
      </c>
      <c r="B40" s="74"/>
      <c r="C40" s="74"/>
      <c r="D40" s="74"/>
      <c r="E40" s="74"/>
      <c r="F40" s="74"/>
      <c r="G40" s="237">
        <f>'様式4 (第11期)'!J41</f>
        <v>0</v>
      </c>
      <c r="H40" s="238"/>
      <c r="I40" s="238"/>
      <c r="J40" s="239"/>
      <c r="K40" s="75" t="s">
        <v>87</v>
      </c>
      <c r="L40" s="240">
        <f>IF(AND($Q$24&gt;=4,'様式4 (第11期)'!K41="50回以上100回未満",'様式4 (第11期)'!L41="実施"),G40*500,0)</f>
        <v>0</v>
      </c>
      <c r="M40" s="236"/>
      <c r="N40" s="236"/>
      <c r="O40" s="236"/>
      <c r="P40" s="131" t="s">
        <v>69</v>
      </c>
      <c r="Q40" s="235">
        <f>IF(AND($Q$25&gt;=4,'様式4 (第11期)'!K41="100回以上150回未満",'様式4 (第11期)'!L41="実施"),G40*2000,0)</f>
        <v>0</v>
      </c>
      <c r="R40" s="236"/>
      <c r="S40" s="236"/>
      <c r="T40" s="236"/>
      <c r="U40" s="76" t="s">
        <v>69</v>
      </c>
      <c r="V40" s="235">
        <f>IF(AND($Q$26&gt;=4,'様式4 (第11期)'!K41="150回以上",'様式4 (第11期)'!L41="実施"),G40*3000,0)</f>
        <v>0</v>
      </c>
      <c r="W40" s="236"/>
      <c r="X40" s="236"/>
      <c r="Y40" s="236"/>
      <c r="Z40" s="77" t="s">
        <v>69</v>
      </c>
      <c r="AA40" s="242">
        <f>IF(AND(L40=0,Q40=0,V40=0),COUNTIFS('様式4 (第11期)'!C39:I39,"=○",'様式4 (第11期)'!C40:I40,"&gt;=50",'様式4 (第11期)'!C40:I40,"&lt;=99"),0)</f>
        <v>0</v>
      </c>
      <c r="AB40" s="233"/>
      <c r="AC40" s="234"/>
      <c r="AD40" s="236">
        <f t="shared" si="0"/>
        <v>0</v>
      </c>
      <c r="AE40" s="236"/>
      <c r="AF40" s="236"/>
      <c r="AG40" s="236"/>
      <c r="AH40" s="76" t="s">
        <v>69</v>
      </c>
      <c r="AI40" s="233">
        <f>IF(AND(Q40=0,V40=0,L40=0),COUNTIFS('様式4 (第11期)'!C39:I39,"=○",'様式4 (第11期)'!C40:I40,"&gt;=100"),0)</f>
        <v>0</v>
      </c>
      <c r="AJ40" s="233"/>
      <c r="AK40" s="234"/>
      <c r="AL40" s="235">
        <f t="shared" si="1"/>
        <v>0</v>
      </c>
      <c r="AM40" s="236"/>
      <c r="AN40" s="236"/>
      <c r="AO40" s="236"/>
      <c r="AP40" s="77" t="s">
        <v>69</v>
      </c>
      <c r="AR40" s="70"/>
    </row>
    <row r="41" spans="1:48" ht="21" customHeight="1" thickBot="1">
      <c r="A41" s="73" t="s">
        <v>191</v>
      </c>
      <c r="B41" s="74"/>
      <c r="C41" s="78"/>
      <c r="D41" s="78"/>
      <c r="E41" s="78"/>
      <c r="F41" s="78"/>
      <c r="G41" s="237">
        <f>'様式4 (第11期)'!J46</f>
        <v>0</v>
      </c>
      <c r="H41" s="238"/>
      <c r="I41" s="238"/>
      <c r="J41" s="239"/>
      <c r="K41" s="131" t="s">
        <v>87</v>
      </c>
      <c r="L41" s="240">
        <f>IF(AND($Q$24&gt;=4,'様式4 (第11期)'!K46="50回以上100回未満",'様式4 (第11期)'!L46="実施"),G41*500,0)</f>
        <v>0</v>
      </c>
      <c r="M41" s="236"/>
      <c r="N41" s="236"/>
      <c r="O41" s="236"/>
      <c r="P41" s="131" t="s">
        <v>69</v>
      </c>
      <c r="Q41" s="235">
        <f>IF(AND($Q$25&gt;=4,'様式4 (第11期)'!K46="100回以上150回未満",'様式4 (第11期)'!L46="実施"),G41*2000,0)</f>
        <v>0</v>
      </c>
      <c r="R41" s="236"/>
      <c r="S41" s="236"/>
      <c r="T41" s="236"/>
      <c r="U41" s="76" t="s">
        <v>69</v>
      </c>
      <c r="V41" s="235">
        <f>IF(AND($Q$26&gt;=4,'様式4 (第11期)'!K46="150回以上",'様式4 (第11期)'!L46="実施"),G41*3000,0)</f>
        <v>0</v>
      </c>
      <c r="W41" s="236"/>
      <c r="X41" s="236"/>
      <c r="Y41" s="236"/>
      <c r="Z41" s="77" t="s">
        <v>69</v>
      </c>
      <c r="AA41" s="242">
        <f>IF(AND(L41=0,Q41=0,V41=0),COUNTIFS('様式4 (第11期)'!C44:I44,"=○",'様式4 (第11期)'!C45:I45,"&gt;=50",'様式4 (第11期)'!C45:I45,"&lt;=99"),0)</f>
        <v>0</v>
      </c>
      <c r="AB41" s="233"/>
      <c r="AC41" s="234"/>
      <c r="AD41" s="236">
        <f t="shared" si="0"/>
        <v>0</v>
      </c>
      <c r="AE41" s="236"/>
      <c r="AF41" s="236"/>
      <c r="AG41" s="236"/>
      <c r="AH41" s="76" t="s">
        <v>69</v>
      </c>
      <c r="AI41" s="233">
        <f>IF(AND(Q41=0,V41=0,L41=0),COUNTIFS('様式4 (第11期)'!C44:I44,"=○",'様式4 (第11期)'!C45:I45,"&gt;=100"),0)</f>
        <v>0</v>
      </c>
      <c r="AJ41" s="233"/>
      <c r="AK41" s="234"/>
      <c r="AL41" s="235">
        <f t="shared" si="1"/>
        <v>0</v>
      </c>
      <c r="AM41" s="236"/>
      <c r="AN41" s="236"/>
      <c r="AO41" s="236"/>
      <c r="AP41" s="77" t="s">
        <v>69</v>
      </c>
      <c r="AR41" s="70"/>
    </row>
    <row r="42" spans="1:48" ht="21" customHeight="1" thickTop="1" thickBot="1">
      <c r="A42" s="97" t="s">
        <v>88</v>
      </c>
      <c r="B42" s="98"/>
      <c r="C42" s="98"/>
      <c r="D42" s="98"/>
      <c r="E42" s="98"/>
      <c r="F42" s="98"/>
      <c r="G42" s="246">
        <f>SUM(G34:J41)</f>
        <v>0</v>
      </c>
      <c r="H42" s="247"/>
      <c r="I42" s="247"/>
      <c r="J42" s="247"/>
      <c r="K42" s="132" t="s">
        <v>87</v>
      </c>
      <c r="L42" s="248">
        <f>SUM(L34:O41)</f>
        <v>0</v>
      </c>
      <c r="M42" s="249"/>
      <c r="N42" s="249"/>
      <c r="O42" s="250"/>
      <c r="P42" s="132" t="s">
        <v>69</v>
      </c>
      <c r="Q42" s="251">
        <f>SUM(Q34:T41)</f>
        <v>0</v>
      </c>
      <c r="R42" s="249"/>
      <c r="S42" s="249"/>
      <c r="T42" s="249"/>
      <c r="U42" s="79" t="s">
        <v>69</v>
      </c>
      <c r="V42" s="251">
        <f>SUM(V34:Y41)</f>
        <v>0</v>
      </c>
      <c r="W42" s="249"/>
      <c r="X42" s="249"/>
      <c r="Y42" s="249"/>
      <c r="Z42" s="80" t="s">
        <v>69</v>
      </c>
      <c r="AA42" s="252">
        <f>SUM(AA34:AA41)</f>
        <v>0</v>
      </c>
      <c r="AB42" s="253"/>
      <c r="AC42" s="254"/>
      <c r="AD42" s="249">
        <f>SUM(AD34:AG41)</f>
        <v>0</v>
      </c>
      <c r="AE42" s="249"/>
      <c r="AF42" s="249"/>
      <c r="AG42" s="249"/>
      <c r="AH42" s="79" t="s">
        <v>69</v>
      </c>
      <c r="AI42" s="259">
        <f>SUM(AI34:AI41)</f>
        <v>0</v>
      </c>
      <c r="AJ42" s="253"/>
      <c r="AK42" s="254"/>
      <c r="AL42" s="251">
        <f>SUM(AL34:AO41)</f>
        <v>0</v>
      </c>
      <c r="AM42" s="249"/>
      <c r="AN42" s="249"/>
      <c r="AO42" s="249"/>
      <c r="AP42" s="80" t="s">
        <v>69</v>
      </c>
    </row>
    <row r="43" spans="1:48" ht="21" customHeight="1">
      <c r="A43" s="133"/>
      <c r="B43" s="133"/>
      <c r="C43" s="133"/>
      <c r="D43" s="133"/>
      <c r="E43" s="133"/>
      <c r="F43" s="133"/>
      <c r="G43" s="133"/>
      <c r="H43" s="133"/>
      <c r="I43" s="133"/>
      <c r="J43" s="260"/>
      <c r="K43" s="260"/>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row>
    <row r="44" spans="1:48" ht="21" customHeight="1">
      <c r="A44" s="255" t="s">
        <v>89</v>
      </c>
      <c r="B44" s="255"/>
      <c r="C44" s="255"/>
      <c r="D44" s="255"/>
      <c r="E44" s="255"/>
      <c r="F44" s="255"/>
      <c r="G44" s="243"/>
      <c r="H44" s="243"/>
      <c r="I44" s="243"/>
      <c r="J44" s="243"/>
      <c r="K44" s="243"/>
      <c r="L44" s="243"/>
      <c r="M44" s="243"/>
      <c r="N44" s="243"/>
      <c r="O44" s="243"/>
      <c r="P44" s="243"/>
      <c r="Q44" s="243"/>
      <c r="R44" s="243"/>
      <c r="S44" s="243"/>
      <c r="T44" s="243"/>
      <c r="U44" s="243"/>
      <c r="V44" s="243"/>
      <c r="W44" s="244" t="s">
        <v>90</v>
      </c>
      <c r="X44" s="244"/>
      <c r="Y44" s="244"/>
      <c r="Z44" s="244"/>
      <c r="AA44" s="244"/>
      <c r="AB44" s="244"/>
      <c r="AC44" s="245"/>
      <c r="AD44" s="245"/>
      <c r="AE44" s="245"/>
      <c r="AF44" s="245"/>
      <c r="AG44" s="245"/>
      <c r="AH44" s="245"/>
      <c r="AI44" s="245"/>
      <c r="AJ44" s="245"/>
      <c r="AK44" s="245"/>
      <c r="AL44" s="245"/>
      <c r="AM44" s="245"/>
      <c r="AN44" s="245"/>
      <c r="AO44" s="245"/>
      <c r="AP44" s="245"/>
      <c r="AQ44" s="81"/>
      <c r="AR44" s="81"/>
      <c r="AS44" s="81"/>
      <c r="AT44" s="81"/>
      <c r="AU44" s="81"/>
      <c r="AV44" s="133"/>
    </row>
    <row r="45" spans="1:48" ht="21" customHeight="1">
      <c r="A45" s="255" t="s">
        <v>91</v>
      </c>
      <c r="B45" s="255"/>
      <c r="C45" s="255"/>
      <c r="D45" s="255"/>
      <c r="E45" s="255"/>
      <c r="F45" s="255"/>
      <c r="G45" s="257"/>
      <c r="H45" s="257"/>
      <c r="I45" s="257"/>
      <c r="J45" s="257"/>
      <c r="K45" s="257"/>
      <c r="L45" s="257"/>
      <c r="M45" s="257"/>
      <c r="N45" s="257"/>
      <c r="O45" s="257"/>
      <c r="P45" s="257"/>
      <c r="Q45" s="257"/>
      <c r="R45" s="257"/>
      <c r="S45" s="257"/>
      <c r="T45" s="257"/>
      <c r="U45" s="257"/>
      <c r="V45" s="257"/>
      <c r="W45" s="244" t="s">
        <v>92</v>
      </c>
      <c r="X45" s="244"/>
      <c r="Y45" s="244"/>
      <c r="Z45" s="244"/>
      <c r="AA45" s="244"/>
      <c r="AB45" s="244"/>
      <c r="AC45" s="258"/>
      <c r="AD45" s="258"/>
      <c r="AE45" s="258"/>
      <c r="AF45" s="258"/>
      <c r="AG45" s="258"/>
      <c r="AH45" s="258"/>
      <c r="AI45" s="258"/>
      <c r="AJ45" s="258"/>
      <c r="AK45" s="258"/>
      <c r="AL45" s="258"/>
      <c r="AM45" s="258"/>
      <c r="AN45" s="258"/>
      <c r="AO45" s="258"/>
      <c r="AP45" s="258"/>
      <c r="AQ45" s="82"/>
      <c r="AR45" s="82"/>
      <c r="AS45" s="82"/>
      <c r="AT45" s="82"/>
      <c r="AU45" s="82"/>
      <c r="AV45" s="133"/>
    </row>
    <row r="46" spans="1:48" ht="21" customHeight="1">
      <c r="A46" s="255" t="s">
        <v>93</v>
      </c>
      <c r="B46" s="255"/>
      <c r="C46" s="255"/>
      <c r="D46" s="255"/>
      <c r="E46" s="255"/>
      <c r="F46" s="255"/>
      <c r="G46" s="257"/>
      <c r="H46" s="257"/>
      <c r="I46" s="257"/>
      <c r="J46" s="257"/>
      <c r="K46" s="257"/>
      <c r="L46" s="257"/>
      <c r="M46" s="257"/>
      <c r="N46" s="257"/>
      <c r="O46" s="257"/>
      <c r="P46" s="257"/>
      <c r="Q46" s="257"/>
      <c r="R46" s="257"/>
      <c r="S46" s="257"/>
      <c r="T46" s="257"/>
      <c r="U46" s="257"/>
      <c r="V46" s="257"/>
      <c r="W46" s="244" t="s">
        <v>94</v>
      </c>
      <c r="X46" s="244"/>
      <c r="Y46" s="244"/>
      <c r="Z46" s="244"/>
      <c r="AA46" s="244"/>
      <c r="AB46" s="244"/>
      <c r="AC46" s="245"/>
      <c r="AD46" s="245"/>
      <c r="AE46" s="245"/>
      <c r="AF46" s="245"/>
      <c r="AG46" s="245"/>
      <c r="AH46" s="245"/>
      <c r="AI46" s="245"/>
      <c r="AJ46" s="245"/>
      <c r="AK46" s="245"/>
      <c r="AL46" s="245"/>
      <c r="AM46" s="245"/>
      <c r="AN46" s="245"/>
      <c r="AO46" s="245"/>
      <c r="AP46" s="245"/>
      <c r="AQ46" s="82"/>
      <c r="AR46" s="82"/>
      <c r="AS46" s="82"/>
      <c r="AT46" s="82"/>
      <c r="AU46" s="82"/>
      <c r="AV46" s="133"/>
    </row>
    <row r="47" spans="1:48" ht="21" customHeight="1">
      <c r="A47" s="255" t="s">
        <v>95</v>
      </c>
      <c r="B47" s="255"/>
      <c r="C47" s="255"/>
      <c r="D47" s="255"/>
      <c r="E47" s="255"/>
      <c r="F47" s="255"/>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133"/>
      <c r="AR47" s="133"/>
      <c r="AS47" s="133"/>
      <c r="AT47" s="133"/>
      <c r="AU47" s="133"/>
      <c r="AV47" s="133"/>
    </row>
    <row r="48" spans="1:48" ht="21" customHeight="1">
      <c r="A48" s="255" t="s">
        <v>96</v>
      </c>
      <c r="B48" s="255"/>
      <c r="C48" s="255"/>
      <c r="D48" s="255"/>
      <c r="E48" s="255"/>
      <c r="F48" s="255"/>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133"/>
      <c r="AR48" s="133"/>
      <c r="AS48" s="133"/>
      <c r="AT48" s="133"/>
      <c r="AU48" s="133"/>
      <c r="AV48" s="133"/>
    </row>
  </sheetData>
  <mergeCells count="122">
    <mergeCell ref="AF3:AG3"/>
    <mergeCell ref="AH3:AI3"/>
    <mergeCell ref="AK3:AL3"/>
    <mergeCell ref="AN3:AO3"/>
    <mergeCell ref="AE5:AG5"/>
    <mergeCell ref="AI5:AL5"/>
    <mergeCell ref="A16:AP17"/>
    <mergeCell ref="G19:K20"/>
    <mergeCell ref="L19:Z20"/>
    <mergeCell ref="AA19:AB20"/>
    <mergeCell ref="Q24:R24"/>
    <mergeCell ref="Q25:R25"/>
    <mergeCell ref="AD6:AP6"/>
    <mergeCell ref="AD7:AP7"/>
    <mergeCell ref="AD8:AO8"/>
    <mergeCell ref="AD10:AP10"/>
    <mergeCell ref="AD11:AP11"/>
    <mergeCell ref="A13:AP14"/>
    <mergeCell ref="G33:K33"/>
    <mergeCell ref="L33:P33"/>
    <mergeCell ref="Q33:U33"/>
    <mergeCell ref="V33:Z33"/>
    <mergeCell ref="AA33:AH33"/>
    <mergeCell ref="AI33:AP33"/>
    <mergeCell ref="Q26:R26"/>
    <mergeCell ref="L29:Z29"/>
    <mergeCell ref="AA29:AP29"/>
    <mergeCell ref="G30:K32"/>
    <mergeCell ref="L30:P32"/>
    <mergeCell ref="Q30:U32"/>
    <mergeCell ref="V30:Z32"/>
    <mergeCell ref="AA30:AH32"/>
    <mergeCell ref="AI30:AP32"/>
    <mergeCell ref="AI34:AK34"/>
    <mergeCell ref="AL34:AO34"/>
    <mergeCell ref="G35:J35"/>
    <mergeCell ref="L35:O35"/>
    <mergeCell ref="Q35:T35"/>
    <mergeCell ref="V35:Y35"/>
    <mergeCell ref="AA35:AC35"/>
    <mergeCell ref="AD35:AG35"/>
    <mergeCell ref="AI35:AK35"/>
    <mergeCell ref="AL35:AO35"/>
    <mergeCell ref="G34:J34"/>
    <mergeCell ref="L34:O34"/>
    <mergeCell ref="Q34:T34"/>
    <mergeCell ref="V34:Y34"/>
    <mergeCell ref="AA34:AC34"/>
    <mergeCell ref="AD34:AG34"/>
    <mergeCell ref="AI36:AK36"/>
    <mergeCell ref="AL36:AO36"/>
    <mergeCell ref="G37:J37"/>
    <mergeCell ref="L37:O37"/>
    <mergeCell ref="Q37:T37"/>
    <mergeCell ref="V37:Y37"/>
    <mergeCell ref="AA37:AC37"/>
    <mergeCell ref="AD37:AG37"/>
    <mergeCell ref="AI37:AK37"/>
    <mergeCell ref="AL37:AO37"/>
    <mergeCell ref="G36:J36"/>
    <mergeCell ref="L36:O36"/>
    <mergeCell ref="Q36:T36"/>
    <mergeCell ref="V36:Y36"/>
    <mergeCell ref="AA36:AC36"/>
    <mergeCell ref="AD36:AG36"/>
    <mergeCell ref="AI38:AK38"/>
    <mergeCell ref="AL38:AO38"/>
    <mergeCell ref="G39:J39"/>
    <mergeCell ref="L39:O39"/>
    <mergeCell ref="Q39:T39"/>
    <mergeCell ref="V39:Y39"/>
    <mergeCell ref="AA39:AC39"/>
    <mergeCell ref="AD39:AG39"/>
    <mergeCell ref="AI39:AK39"/>
    <mergeCell ref="AL39:AO39"/>
    <mergeCell ref="G38:J38"/>
    <mergeCell ref="L38:O38"/>
    <mergeCell ref="Q38:T38"/>
    <mergeCell ref="V38:Y38"/>
    <mergeCell ref="AA38:AC38"/>
    <mergeCell ref="AD38:AG38"/>
    <mergeCell ref="G42:J42"/>
    <mergeCell ref="L42:O42"/>
    <mergeCell ref="Q42:T42"/>
    <mergeCell ref="V42:Y42"/>
    <mergeCell ref="AA42:AC42"/>
    <mergeCell ref="AD42:AG42"/>
    <mergeCell ref="AI42:AK42"/>
    <mergeCell ref="AL42:AO42"/>
    <mergeCell ref="AI40:AK40"/>
    <mergeCell ref="AL40:AO40"/>
    <mergeCell ref="G41:J41"/>
    <mergeCell ref="L41:O41"/>
    <mergeCell ref="Q41:T41"/>
    <mergeCell ref="V41:Y41"/>
    <mergeCell ref="AA41:AC41"/>
    <mergeCell ref="AD41:AG41"/>
    <mergeCell ref="AI41:AK41"/>
    <mergeCell ref="AL41:AO41"/>
    <mergeCell ref="G40:J40"/>
    <mergeCell ref="L40:O40"/>
    <mergeCell ref="Q40:T40"/>
    <mergeCell ref="V40:Y40"/>
    <mergeCell ref="AA40:AC40"/>
    <mergeCell ref="AD40:AG40"/>
    <mergeCell ref="A48:F48"/>
    <mergeCell ref="G48:AP48"/>
    <mergeCell ref="A46:F46"/>
    <mergeCell ref="G46:V46"/>
    <mergeCell ref="W46:AB46"/>
    <mergeCell ref="AC46:AP46"/>
    <mergeCell ref="A47:F47"/>
    <mergeCell ref="G47:AP47"/>
    <mergeCell ref="J43:K43"/>
    <mergeCell ref="A44:F44"/>
    <mergeCell ref="G44:V44"/>
    <mergeCell ref="W44:AB44"/>
    <mergeCell ref="AC44:AP44"/>
    <mergeCell ref="A45:F45"/>
    <mergeCell ref="G45:V45"/>
    <mergeCell ref="W45:AB45"/>
    <mergeCell ref="AC45:AP45"/>
  </mergeCells>
  <phoneticPr fontId="3"/>
  <pageMargins left="0.78740157480314965" right="0.39370078740157483" top="0.39370078740157483" bottom="0.39370078740157483" header="0.31496062992125984" footer="0.31496062992125984"/>
  <pageSetup paperSize="9" scale="72"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CQ57"/>
  <sheetViews>
    <sheetView view="pageBreakPreview" topLeftCell="A4" zoomScaleNormal="100" zoomScaleSheetLayoutView="100" workbookViewId="0">
      <selection activeCell="G14" sqref="G14"/>
    </sheetView>
  </sheetViews>
  <sheetFormatPr defaultColWidth="2.58203125" defaultRowHeight="17.149999999999999" customHeight="1"/>
  <cols>
    <col min="1" max="16384" width="2.58203125" style="86"/>
  </cols>
  <sheetData>
    <row r="1" spans="1:95" s="85" customFormat="1" ht="17.149999999999999" customHeight="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4" t="s">
        <v>97</v>
      </c>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7.149999999999999" customHeight="1">
      <c r="A2" s="261" t="s">
        <v>98</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row>
    <row r="3" spans="1:95" ht="17.149999999999999" customHeight="1">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row>
    <row r="4" spans="1:95" ht="17.149999999999999" customHeight="1">
      <c r="A4" s="262" t="s">
        <v>99</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row>
    <row r="5" spans="1:95" ht="17.149999999999999"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row>
    <row r="6" spans="1:95" ht="17.149999999999999" customHeight="1">
      <c r="A6" s="263" t="s">
        <v>100</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row>
    <row r="7" spans="1:95" ht="17.149999999999999" customHeight="1">
      <c r="A7" s="134"/>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row>
    <row r="8" spans="1:95" ht="17.149999999999999" customHeight="1">
      <c r="A8" s="87"/>
      <c r="B8" s="87"/>
      <c r="C8" s="87"/>
      <c r="D8" s="87"/>
      <c r="E8" s="87"/>
      <c r="F8" s="87"/>
      <c r="G8" s="87"/>
      <c r="H8" s="87"/>
      <c r="I8" s="87"/>
      <c r="J8" s="87"/>
      <c r="K8" s="87"/>
      <c r="L8" s="87"/>
      <c r="M8" s="87"/>
      <c r="N8" s="87"/>
      <c r="O8" s="87"/>
      <c r="P8" s="87"/>
      <c r="Q8" s="87"/>
      <c r="R8" s="87"/>
      <c r="S8" s="87"/>
      <c r="T8" s="87"/>
      <c r="U8" s="87"/>
      <c r="V8" s="264"/>
      <c r="W8" s="264"/>
      <c r="X8" s="264"/>
      <c r="Y8" s="264"/>
      <c r="Z8" s="264"/>
      <c r="AA8" s="264"/>
      <c r="AB8" s="264"/>
      <c r="AC8" s="264"/>
      <c r="AD8" s="264"/>
      <c r="AE8" s="264"/>
      <c r="AF8" s="264"/>
      <c r="AG8" s="264"/>
      <c r="AH8" s="264"/>
      <c r="AI8" s="264"/>
      <c r="AJ8" s="264"/>
      <c r="AK8" s="264"/>
      <c r="AL8" s="264"/>
      <c r="AM8" s="264"/>
      <c r="AN8" s="264"/>
      <c r="AO8" s="264"/>
      <c r="AP8" s="264"/>
    </row>
    <row r="9" spans="1:95" ht="17.149999999999999" customHeight="1">
      <c r="A9" s="87"/>
      <c r="B9" s="87"/>
      <c r="C9" s="87"/>
      <c r="D9" s="87"/>
      <c r="E9" s="87"/>
      <c r="F9" s="87"/>
      <c r="G9" s="87"/>
      <c r="H9" s="87"/>
      <c r="I9" s="87"/>
      <c r="J9" s="87"/>
      <c r="K9" s="87"/>
      <c r="L9" s="87"/>
      <c r="M9" s="87"/>
      <c r="N9" s="87"/>
      <c r="O9" s="87"/>
      <c r="P9" s="87"/>
      <c r="Q9" s="88" t="s">
        <v>101</v>
      </c>
      <c r="R9" s="88"/>
      <c r="S9" s="88"/>
      <c r="T9" s="88"/>
      <c r="U9" s="88"/>
      <c r="V9" s="265"/>
      <c r="W9" s="265"/>
      <c r="X9" s="265"/>
      <c r="Y9" s="265"/>
      <c r="Z9" s="265"/>
      <c r="AA9" s="265"/>
      <c r="AB9" s="265"/>
      <c r="AC9" s="265"/>
      <c r="AD9" s="265"/>
      <c r="AE9" s="265"/>
      <c r="AF9" s="265"/>
      <c r="AG9" s="265"/>
      <c r="AH9" s="265"/>
      <c r="AI9" s="265"/>
      <c r="AJ9" s="265"/>
      <c r="AK9" s="265"/>
      <c r="AL9" s="265"/>
      <c r="AM9" s="265"/>
      <c r="AN9" s="265"/>
      <c r="AO9" s="265"/>
      <c r="AP9" s="265"/>
    </row>
    <row r="10" spans="1:95" ht="17.149999999999999" customHeight="1">
      <c r="A10" s="87" t="s">
        <v>102</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row>
    <row r="11" spans="1:95" ht="17.149999999999999" customHeight="1">
      <c r="A11" s="266" t="s">
        <v>103</v>
      </c>
      <c r="B11" s="266"/>
      <c r="C11" s="266"/>
      <c r="D11" s="266"/>
      <c r="E11" s="266" t="s">
        <v>104</v>
      </c>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row>
    <row r="12" spans="1:95" s="89" customFormat="1" ht="17.149999999999999" customHeight="1">
      <c r="A12" s="267" t="s">
        <v>105</v>
      </c>
      <c r="B12" s="268"/>
      <c r="C12" s="268"/>
      <c r="D12" s="269"/>
      <c r="E12" s="273" t="s">
        <v>106</v>
      </c>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4"/>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row>
    <row r="13" spans="1:95" s="89" customFormat="1" ht="17.149999999999999" customHeight="1">
      <c r="A13" s="270"/>
      <c r="B13" s="271"/>
      <c r="C13" s="271"/>
      <c r="D13" s="272"/>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row>
    <row r="14" spans="1:95" s="89" customFormat="1" ht="17.149999999999999" customHeight="1">
      <c r="A14" s="277"/>
      <c r="B14" s="278"/>
      <c r="C14" s="278"/>
      <c r="D14" s="279"/>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1"/>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row>
    <row r="15" spans="1:95" s="89" customFormat="1" ht="17.149999999999999" customHeight="1">
      <c r="A15" s="267" t="s">
        <v>105</v>
      </c>
      <c r="B15" s="268"/>
      <c r="C15" s="268"/>
      <c r="D15" s="269"/>
      <c r="E15" s="273" t="s">
        <v>107</v>
      </c>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4"/>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row>
    <row r="16" spans="1:95" s="89" customFormat="1" ht="17.149999999999999" customHeight="1">
      <c r="A16" s="270"/>
      <c r="B16" s="271"/>
      <c r="C16" s="271"/>
      <c r="D16" s="272"/>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row>
    <row r="17" spans="1:95" s="89" customFormat="1" ht="17.149999999999999" customHeight="1">
      <c r="A17" s="270"/>
      <c r="B17" s="271"/>
      <c r="C17" s="271"/>
      <c r="D17" s="272"/>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row>
    <row r="18" spans="1:95" ht="17.149999999999999" customHeight="1">
      <c r="A18" s="90"/>
      <c r="B18" s="87"/>
      <c r="C18" s="87"/>
      <c r="D18" s="91"/>
      <c r="E18" s="87"/>
      <c r="F18" s="87"/>
      <c r="G18" s="92" t="s">
        <v>108</v>
      </c>
      <c r="H18" s="87" t="s">
        <v>109</v>
      </c>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91"/>
    </row>
    <row r="19" spans="1:95" ht="17.149999999999999" customHeight="1">
      <c r="A19" s="90"/>
      <c r="B19" s="87"/>
      <c r="C19" s="87"/>
      <c r="D19" s="91"/>
      <c r="E19" s="87"/>
      <c r="F19" s="87"/>
      <c r="G19" s="92" t="s">
        <v>108</v>
      </c>
      <c r="H19" s="87" t="s">
        <v>110</v>
      </c>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91"/>
    </row>
    <row r="20" spans="1:95" ht="17.149999999999999" customHeight="1">
      <c r="A20" s="90"/>
      <c r="B20" s="87"/>
      <c r="C20" s="87"/>
      <c r="D20" s="91"/>
      <c r="E20" s="87"/>
      <c r="F20" s="87"/>
      <c r="G20" s="92" t="s">
        <v>108</v>
      </c>
      <c r="H20" s="87" t="s">
        <v>111</v>
      </c>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91"/>
    </row>
    <row r="21" spans="1:95" ht="17.149999999999999" customHeight="1">
      <c r="A21" s="90"/>
      <c r="B21" s="87"/>
      <c r="C21" s="87"/>
      <c r="D21" s="91"/>
      <c r="E21" s="87"/>
      <c r="F21" s="87"/>
      <c r="G21" s="92" t="s">
        <v>108</v>
      </c>
      <c r="H21" s="87" t="s">
        <v>112</v>
      </c>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91"/>
    </row>
    <row r="22" spans="1:95" ht="17.149999999999999" customHeight="1">
      <c r="A22" s="90"/>
      <c r="B22" s="87"/>
      <c r="C22" s="87"/>
      <c r="D22" s="91"/>
      <c r="E22" s="87"/>
      <c r="F22" s="87"/>
      <c r="G22" s="92" t="s">
        <v>108</v>
      </c>
      <c r="H22" s="87" t="s">
        <v>113</v>
      </c>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91"/>
    </row>
    <row r="23" spans="1:95" ht="17.149999999999999" customHeight="1">
      <c r="A23" s="90"/>
      <c r="B23" s="87"/>
      <c r="C23" s="87"/>
      <c r="D23" s="91"/>
      <c r="E23" s="87"/>
      <c r="F23" s="87"/>
      <c r="G23" s="92" t="s">
        <v>108</v>
      </c>
      <c r="H23" s="282" t="s">
        <v>140</v>
      </c>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3"/>
    </row>
    <row r="24" spans="1:95" ht="17.149999999999999" customHeight="1">
      <c r="A24" s="90"/>
      <c r="B24" s="87"/>
      <c r="C24" s="87"/>
      <c r="D24" s="91"/>
      <c r="E24" s="87"/>
      <c r="F24" s="87"/>
      <c r="G24" s="9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3"/>
    </row>
    <row r="25" spans="1:95" ht="17.149999999999999" customHeight="1">
      <c r="A25" s="90"/>
      <c r="B25" s="87"/>
      <c r="C25" s="87"/>
      <c r="D25" s="91"/>
      <c r="E25" s="87"/>
      <c r="F25" s="87"/>
      <c r="G25" s="92" t="s">
        <v>108</v>
      </c>
      <c r="H25" s="87" t="s">
        <v>114</v>
      </c>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91"/>
    </row>
    <row r="26" spans="1:95" ht="17.149999999999999" customHeight="1">
      <c r="A26" s="90"/>
      <c r="B26" s="87"/>
      <c r="C26" s="87"/>
      <c r="D26" s="91"/>
      <c r="E26" s="87"/>
      <c r="F26" s="87"/>
      <c r="H26" s="93" t="s">
        <v>115</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91"/>
    </row>
    <row r="27" spans="1:95" ht="17.149999999999999" customHeight="1">
      <c r="A27" s="90"/>
      <c r="B27" s="87"/>
      <c r="C27" s="87"/>
      <c r="D27" s="91"/>
      <c r="E27" s="87"/>
      <c r="F27" s="87"/>
      <c r="H27" s="87" t="s">
        <v>116</v>
      </c>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91"/>
    </row>
    <row r="28" spans="1:95" ht="17.149999999999999" customHeight="1">
      <c r="A28" s="90"/>
      <c r="B28" s="87"/>
      <c r="C28" s="87"/>
      <c r="D28" s="91"/>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91"/>
      <c r="AQ28" s="89"/>
      <c r="AR28" s="89"/>
      <c r="AS28" s="89"/>
      <c r="AT28" s="89"/>
      <c r="AU28" s="89"/>
      <c r="AV28" s="89"/>
      <c r="AW28" s="89"/>
      <c r="AX28" s="89"/>
      <c r="AY28" s="89"/>
      <c r="AZ28" s="89"/>
      <c r="BA28" s="89"/>
      <c r="BB28" s="89"/>
      <c r="BC28" s="89"/>
      <c r="BD28" s="89"/>
      <c r="BE28" s="89"/>
      <c r="BF28" s="89"/>
      <c r="BG28" s="89"/>
    </row>
    <row r="29" spans="1:95" s="89" customFormat="1" ht="17.149999999999999" customHeight="1">
      <c r="A29" s="267" t="s">
        <v>105</v>
      </c>
      <c r="B29" s="268"/>
      <c r="C29" s="268"/>
      <c r="D29" s="269"/>
      <c r="E29" s="273" t="s">
        <v>117</v>
      </c>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4"/>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row>
    <row r="30" spans="1:95" s="89" customFormat="1" ht="17.149999999999999" customHeight="1">
      <c r="A30" s="270"/>
      <c r="B30" s="271"/>
      <c r="C30" s="271"/>
      <c r="D30" s="272"/>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row>
    <row r="31" spans="1:95" s="89" customFormat="1" ht="17.149999999999999" customHeight="1">
      <c r="A31" s="270"/>
      <c r="B31" s="271"/>
      <c r="C31" s="271"/>
      <c r="D31" s="272"/>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row>
    <row r="32" spans="1:95" ht="17.149999999999999" customHeight="1">
      <c r="A32" s="90"/>
      <c r="B32" s="87"/>
      <c r="C32" s="87"/>
      <c r="D32" s="91"/>
      <c r="E32" s="87"/>
      <c r="F32" s="87"/>
      <c r="G32" s="92" t="s">
        <v>108</v>
      </c>
      <c r="H32" s="87" t="s">
        <v>118</v>
      </c>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91"/>
    </row>
    <row r="33" spans="1:95" ht="17.149999999999999" customHeight="1">
      <c r="A33" s="90"/>
      <c r="B33" s="87"/>
      <c r="C33" s="87"/>
      <c r="D33" s="91"/>
      <c r="E33" s="87"/>
      <c r="F33" s="87"/>
      <c r="G33" s="92" t="s">
        <v>108</v>
      </c>
      <c r="H33" s="87" t="s">
        <v>119</v>
      </c>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91"/>
    </row>
    <row r="34" spans="1:95" ht="17.149999999999999" customHeight="1">
      <c r="A34" s="90"/>
      <c r="B34" s="87"/>
      <c r="C34" s="87"/>
      <c r="D34" s="91"/>
      <c r="E34" s="87"/>
      <c r="F34" s="87"/>
      <c r="G34" s="92"/>
      <c r="H34" s="87" t="s">
        <v>141</v>
      </c>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91"/>
    </row>
    <row r="35" spans="1:95" ht="17.149999999999999" customHeight="1">
      <c r="A35" s="90"/>
      <c r="B35" s="87"/>
      <c r="C35" s="87"/>
      <c r="D35" s="91"/>
      <c r="E35" s="87"/>
      <c r="F35" s="87"/>
      <c r="G35" s="92" t="s">
        <v>108</v>
      </c>
      <c r="H35" s="87" t="s">
        <v>120</v>
      </c>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91"/>
    </row>
    <row r="36" spans="1:95" ht="17.149999999999999" customHeight="1">
      <c r="A36" s="90"/>
      <c r="B36" s="87"/>
      <c r="C36" s="87"/>
      <c r="D36" s="91"/>
      <c r="E36" s="87"/>
      <c r="F36" s="87"/>
      <c r="G36" s="92"/>
      <c r="H36" s="87" t="s">
        <v>121</v>
      </c>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91"/>
    </row>
    <row r="37" spans="1:95" ht="17.149999999999999" customHeight="1">
      <c r="A37" s="90"/>
      <c r="B37" s="87"/>
      <c r="C37" s="87"/>
      <c r="D37" s="91"/>
      <c r="E37" s="87"/>
      <c r="F37" s="87"/>
      <c r="G37" s="92" t="s">
        <v>108</v>
      </c>
      <c r="H37" s="87" t="s">
        <v>122</v>
      </c>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91"/>
    </row>
    <row r="38" spans="1:95" ht="17.149999999999999" customHeight="1">
      <c r="A38" s="90"/>
      <c r="B38" s="87"/>
      <c r="C38" s="87"/>
      <c r="D38" s="91"/>
      <c r="E38" s="87"/>
      <c r="F38" s="87"/>
      <c r="G38" s="92" t="s">
        <v>108</v>
      </c>
      <c r="H38" s="87" t="s">
        <v>123</v>
      </c>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91"/>
    </row>
    <row r="39" spans="1:95" ht="17.149999999999999" customHeight="1">
      <c r="A39" s="90"/>
      <c r="B39" s="87"/>
      <c r="C39" s="87"/>
      <c r="D39" s="91"/>
      <c r="E39" s="87"/>
      <c r="F39" s="87"/>
      <c r="G39" s="92"/>
      <c r="H39" s="87" t="s">
        <v>124</v>
      </c>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91"/>
    </row>
    <row r="40" spans="1:95" ht="17.149999999999999" customHeight="1">
      <c r="A40" s="90"/>
      <c r="B40" s="87"/>
      <c r="C40" s="87"/>
      <c r="D40" s="91"/>
      <c r="E40" s="87"/>
      <c r="F40" s="87"/>
      <c r="G40" s="92" t="s">
        <v>108</v>
      </c>
      <c r="H40" s="87" t="s">
        <v>125</v>
      </c>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91"/>
    </row>
    <row r="41" spans="1:95" ht="17.149999999999999" customHeight="1">
      <c r="A41" s="90"/>
      <c r="B41" s="87"/>
      <c r="C41" s="87"/>
      <c r="D41" s="91"/>
      <c r="E41" s="87"/>
      <c r="F41" s="87"/>
      <c r="G41" s="92"/>
      <c r="H41" s="87"/>
      <c r="I41" s="87" t="s">
        <v>126</v>
      </c>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91"/>
    </row>
    <row r="42" spans="1:95" ht="17.149999999999999" customHeight="1">
      <c r="A42" s="90"/>
      <c r="B42" s="87"/>
      <c r="C42" s="87"/>
      <c r="D42" s="91"/>
      <c r="E42" s="87"/>
      <c r="F42" s="87"/>
      <c r="G42" s="92" t="s">
        <v>108</v>
      </c>
      <c r="H42" s="87" t="s">
        <v>127</v>
      </c>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91"/>
      <c r="AQ42" s="89"/>
      <c r="AR42" s="89"/>
      <c r="AS42" s="89"/>
      <c r="AT42" s="89"/>
      <c r="AU42" s="89"/>
      <c r="AV42" s="89"/>
      <c r="AW42" s="89"/>
      <c r="AX42" s="89"/>
      <c r="AY42" s="89"/>
      <c r="AZ42" s="89"/>
      <c r="BA42" s="89"/>
      <c r="BB42" s="89"/>
      <c r="BC42" s="89"/>
      <c r="BD42" s="89"/>
      <c r="BE42" s="89"/>
      <c r="BF42" s="89"/>
      <c r="BG42" s="89"/>
    </row>
    <row r="43" spans="1:95" ht="17.149999999999999" customHeight="1">
      <c r="A43" s="90"/>
      <c r="B43" s="87"/>
      <c r="C43" s="87"/>
      <c r="D43" s="91"/>
      <c r="E43" s="87"/>
      <c r="F43" s="87"/>
      <c r="G43" s="92" t="s">
        <v>108</v>
      </c>
      <c r="H43" s="87" t="s">
        <v>128</v>
      </c>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91"/>
      <c r="AQ43" s="89"/>
      <c r="AR43" s="89"/>
      <c r="AS43" s="89"/>
      <c r="AT43" s="89"/>
      <c r="AU43" s="89"/>
      <c r="AV43" s="89"/>
      <c r="AW43" s="89"/>
      <c r="AX43" s="89"/>
      <c r="AY43" s="89"/>
      <c r="AZ43" s="89"/>
      <c r="BA43" s="89"/>
      <c r="BB43" s="89"/>
      <c r="BC43" s="89"/>
      <c r="BD43" s="89"/>
      <c r="BE43" s="89"/>
      <c r="BF43" s="89"/>
      <c r="BG43" s="89"/>
    </row>
    <row r="44" spans="1:95" ht="17.149999999999999" customHeight="1">
      <c r="A44" s="90"/>
      <c r="B44" s="87"/>
      <c r="C44" s="87"/>
      <c r="D44" s="91"/>
      <c r="E44" s="87"/>
      <c r="F44" s="87"/>
      <c r="G44" s="92"/>
      <c r="H44" s="87" t="s">
        <v>129</v>
      </c>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91"/>
    </row>
    <row r="45" spans="1:95" ht="17.149999999999999" customHeight="1">
      <c r="A45" s="94"/>
      <c r="B45" s="88"/>
      <c r="C45" s="88"/>
      <c r="D45" s="95"/>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95"/>
    </row>
    <row r="46" spans="1:95" s="89" customFormat="1" ht="17.149999999999999" customHeight="1">
      <c r="A46" s="267" t="s">
        <v>105</v>
      </c>
      <c r="B46" s="268"/>
      <c r="C46" s="268"/>
      <c r="D46" s="269"/>
      <c r="E46" s="273" t="s">
        <v>130</v>
      </c>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4"/>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row>
    <row r="47" spans="1:95" s="89" customFormat="1" ht="17.149999999999999" customHeight="1">
      <c r="A47" s="270"/>
      <c r="B47" s="271"/>
      <c r="C47" s="271"/>
      <c r="D47" s="272"/>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row>
    <row r="48" spans="1:95" s="89" customFormat="1" ht="17.149999999999999" customHeight="1">
      <c r="A48" s="270"/>
      <c r="B48" s="271"/>
      <c r="C48" s="271"/>
      <c r="D48" s="272"/>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row>
    <row r="49" spans="1:42" ht="17.149999999999999" customHeight="1">
      <c r="A49" s="90"/>
      <c r="B49" s="87"/>
      <c r="C49" s="87"/>
      <c r="D49" s="91"/>
      <c r="E49" s="87"/>
      <c r="F49" s="87"/>
      <c r="G49" s="92" t="s">
        <v>108</v>
      </c>
      <c r="H49" s="87" t="s">
        <v>131</v>
      </c>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91"/>
    </row>
    <row r="50" spans="1:42" ht="17.149999999999999" customHeight="1">
      <c r="A50" s="90"/>
      <c r="B50" s="87"/>
      <c r="C50" s="87"/>
      <c r="D50" s="91"/>
      <c r="E50" s="87"/>
      <c r="F50" s="87"/>
      <c r="G50" s="87"/>
      <c r="H50" s="87"/>
      <c r="I50" s="87" t="s">
        <v>132</v>
      </c>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91"/>
    </row>
    <row r="51" spans="1:42" ht="17.149999999999999" customHeight="1">
      <c r="A51" s="90"/>
      <c r="B51" s="87"/>
      <c r="C51" s="87"/>
      <c r="D51" s="91"/>
      <c r="E51" s="87"/>
      <c r="F51" s="87"/>
      <c r="G51" s="87"/>
      <c r="H51" s="87"/>
      <c r="I51" s="87" t="s">
        <v>133</v>
      </c>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91"/>
    </row>
    <row r="52" spans="1:42" ht="17.149999999999999" customHeight="1">
      <c r="A52" s="90"/>
      <c r="B52" s="87"/>
      <c r="C52" s="87"/>
      <c r="D52" s="91"/>
      <c r="E52" s="87"/>
      <c r="F52" s="87"/>
      <c r="G52" s="87"/>
      <c r="H52" s="87"/>
      <c r="I52" s="87" t="s">
        <v>142</v>
      </c>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91"/>
    </row>
    <row r="53" spans="1:42" ht="17.149999999999999" customHeight="1">
      <c r="A53" s="94"/>
      <c r="B53" s="88"/>
      <c r="C53" s="88"/>
      <c r="D53" s="95"/>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95"/>
    </row>
    <row r="54" spans="1:42" s="89" customFormat="1" ht="17.149999999999999" customHeight="1">
      <c r="A54" s="267" t="s">
        <v>105</v>
      </c>
      <c r="B54" s="268"/>
      <c r="C54" s="268"/>
      <c r="D54" s="269"/>
      <c r="E54" s="273" t="s">
        <v>134</v>
      </c>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4"/>
    </row>
    <row r="55" spans="1:42" s="89" customFormat="1" ht="17.149999999999999" customHeight="1">
      <c r="A55" s="270"/>
      <c r="B55" s="271"/>
      <c r="C55" s="271"/>
      <c r="D55" s="272"/>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6"/>
    </row>
    <row r="56" spans="1:42" ht="17.149999999999999" customHeight="1">
      <c r="A56" s="90"/>
      <c r="B56" s="87"/>
      <c r="C56" s="87"/>
      <c r="D56" s="91"/>
      <c r="E56" s="87"/>
      <c r="F56" s="87"/>
      <c r="G56" s="92" t="s">
        <v>108</v>
      </c>
      <c r="H56" s="87" t="s">
        <v>135</v>
      </c>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91"/>
    </row>
    <row r="57" spans="1:42" ht="17.149999999999999" customHeight="1">
      <c r="A57" s="94"/>
      <c r="B57" s="88"/>
      <c r="C57" s="88"/>
      <c r="D57" s="95"/>
      <c r="E57" s="88"/>
      <c r="F57" s="88"/>
      <c r="G57" s="96" t="s">
        <v>108</v>
      </c>
      <c r="H57" s="88" t="s">
        <v>136</v>
      </c>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95"/>
    </row>
  </sheetData>
  <mergeCells count="17">
    <mergeCell ref="A2:AP3"/>
    <mergeCell ref="A4:AP4"/>
    <mergeCell ref="A6:AP6"/>
    <mergeCell ref="V8:AP9"/>
    <mergeCell ref="A11:D11"/>
    <mergeCell ref="E11:AP11"/>
    <mergeCell ref="A46:D48"/>
    <mergeCell ref="E46:AP48"/>
    <mergeCell ref="A54:D55"/>
    <mergeCell ref="E54:AP55"/>
    <mergeCell ref="A12:D14"/>
    <mergeCell ref="E12:AP14"/>
    <mergeCell ref="A15:D17"/>
    <mergeCell ref="E15:AP17"/>
    <mergeCell ref="H23:AP24"/>
    <mergeCell ref="A29:D31"/>
    <mergeCell ref="E29:AP31"/>
  </mergeCells>
  <phoneticPr fontId="3"/>
  <pageMargins left="0.78740157480314965" right="0.39370078740157483" top="0.39370078740157483" bottom="0.3937007874015748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様式4 (第9期) </vt:lpstr>
      <vt:lpstr>様式5 (第9期)</vt:lpstr>
      <vt:lpstr>様式8・チェックリスト (第9期)</vt:lpstr>
      <vt:lpstr>様式4 (第10期)</vt:lpstr>
      <vt:lpstr>様式5 (第10期)</vt:lpstr>
      <vt:lpstr>様式8・チェックリスト (第10期)</vt:lpstr>
      <vt:lpstr>様式4 (第11期)</vt:lpstr>
      <vt:lpstr>様式5 (第11期)</vt:lpstr>
      <vt:lpstr>様式8・チェックリスト (第11期)</vt:lpstr>
      <vt:lpstr>'様式4 (第10期)'!Print_Area</vt:lpstr>
      <vt:lpstr>'様式4 (第11期)'!Print_Area</vt:lpstr>
      <vt:lpstr>'様式4 (第9期) '!Print_Area</vt:lpstr>
      <vt:lpstr>'様式5 (第10期)'!Print_Area</vt:lpstr>
      <vt:lpstr>'様式5 (第11期)'!Print_Area</vt:lpstr>
      <vt:lpstr>'様式5 (第9期)'!Print_Area</vt:lpstr>
      <vt:lpstr>'様式8・チェックリスト (第10期)'!Print_Area</vt:lpstr>
      <vt:lpstr>'様式8・チェックリスト (第11期)'!Print_Area</vt:lpstr>
      <vt:lpstr>'様式8・チェックリスト (第9期)'!Print_Area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一也</dc:creator>
  <cp:lastModifiedBy>三原裕之</cp:lastModifiedBy>
  <cp:lastPrinted>2022-12-01T01:28:26Z</cp:lastPrinted>
  <dcterms:created xsi:type="dcterms:W3CDTF">2022-04-01T08:09:08Z</dcterms:created>
  <dcterms:modified xsi:type="dcterms:W3CDTF">2022-12-01T03:44:35Z</dcterms:modified>
</cp:coreProperties>
</file>